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【H31業務】\13 Webページ用データ（→大成先生へ）\"/>
    </mc:Choice>
  </mc:AlternateContent>
  <workbookProtection workbookAlgorithmName="SHA-512" workbookHashValue="VtEhwQ4SQDLx+VupMuHQ5lwSLzyAu2f8jiiH/rJ9C+acdMWGSRxTcvB1A5YGiLbs68/R2HqFgSdjk0HZOou90w==" workbookSaltValue="ce4kCJGkxshMSe2G2PFpJw==" workbookSpinCount="100000" lockStructure="1"/>
  <bookViews>
    <workbookView xWindow="-120" yWindow="-120" windowWidth="20730" windowHeight="11160" tabRatio="882"/>
  </bookViews>
  <sheets>
    <sheet name="R0３【様式３】幼稚園_専門研修（自由応募）" sheetId="24" r:id="rId1"/>
    <sheet name="R3研修事業一覧" sheetId="31" state="hidden" r:id="rId2"/>
  </sheets>
  <definedNames>
    <definedName name="_xlnm._FilterDatabase" localSheetId="0" hidden="1">'R0３【様式３】幼稚園_専門研修（自由応募）'!#REF!</definedName>
    <definedName name="_xlnm._FilterDatabase" localSheetId="1" hidden="1">'R3研修事業一覧'!$A$1:$W$106</definedName>
    <definedName name="_xlnm.Print_Area" localSheetId="0">'R0３【様式３】幼稚園_専門研修（自由応募）'!$N$1:$AI$47</definedName>
    <definedName name="_xlnm.Print_Area" localSheetId="1">'R3研修事業一覧'!$A$1:$P$115</definedName>
    <definedName name="_xlnm.Print_Titles" localSheetId="1">'R3研修事業一覧'!$1:$1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2" i="24" l="1"/>
  <c r="U23" i="24"/>
  <c r="U24" i="24"/>
  <c r="U25" i="24"/>
  <c r="U26" i="24"/>
  <c r="U27" i="24"/>
  <c r="U28" i="24"/>
  <c r="U29" i="24"/>
  <c r="U30" i="24"/>
  <c r="U31" i="24"/>
  <c r="U32" i="24"/>
  <c r="U33" i="24"/>
  <c r="U34" i="24"/>
  <c r="K36" i="24" l="1"/>
  <c r="L36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L35" i="24"/>
  <c r="H35" i="24"/>
  <c r="H36" i="24"/>
  <c r="G35" i="24"/>
  <c r="G36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22" i="24"/>
  <c r="I35" i="24" l="1"/>
  <c r="K35" i="24" s="1"/>
  <c r="I36" i="24"/>
  <c r="J36" i="24" l="1"/>
  <c r="J35" i="24"/>
  <c r="A3" i="31"/>
  <c r="A4" i="31" s="1"/>
  <c r="C2" i="31"/>
  <c r="C4" i="31" l="1"/>
  <c r="A5" i="31"/>
  <c r="C3" i="31"/>
  <c r="A6" i="31" l="1"/>
  <c r="C5" i="31"/>
  <c r="O34" i="24"/>
  <c r="C6" i="31" l="1"/>
  <c r="A7" i="31"/>
  <c r="A8" i="31" l="1"/>
  <c r="C7" i="31"/>
  <c r="E33" i="24"/>
  <c r="D33" i="24"/>
  <c r="C33" i="24"/>
  <c r="B33" i="24"/>
  <c r="E32" i="24"/>
  <c r="H32" i="24" s="1"/>
  <c r="D32" i="24"/>
  <c r="C32" i="24"/>
  <c r="B32" i="24"/>
  <c r="E31" i="24"/>
  <c r="H31" i="24" s="1"/>
  <c r="D31" i="24"/>
  <c r="C31" i="24"/>
  <c r="B31" i="24"/>
  <c r="E35" i="24"/>
  <c r="D35" i="24"/>
  <c r="C35" i="24"/>
  <c r="B35" i="24"/>
  <c r="G32" i="24" l="1"/>
  <c r="I32" i="24" s="1"/>
  <c r="G31" i="24"/>
  <c r="I31" i="24" s="1"/>
  <c r="H33" i="24"/>
  <c r="C8" i="31"/>
  <c r="A9" i="31"/>
  <c r="L31" i="24" l="1"/>
  <c r="AF31" i="24" s="1"/>
  <c r="K31" i="24"/>
  <c r="J31" i="24"/>
  <c r="V31" i="24" s="1"/>
  <c r="G33" i="24"/>
  <c r="I33" i="24" s="1"/>
  <c r="L32" i="24"/>
  <c r="AF32" i="24" s="1"/>
  <c r="J32" i="24"/>
  <c r="V32" i="24" s="1"/>
  <c r="K32" i="24"/>
  <c r="A10" i="31"/>
  <c r="C9" i="31"/>
  <c r="L33" i="24" l="1"/>
  <c r="AF33" i="24" s="1"/>
  <c r="K33" i="24"/>
  <c r="J33" i="24"/>
  <c r="V33" i="24" s="1"/>
  <c r="C10" i="31"/>
  <c r="A11" i="31"/>
  <c r="A12" i="31" l="1"/>
  <c r="C11" i="31"/>
  <c r="D34" i="24"/>
  <c r="D36" i="24"/>
  <c r="C12" i="31" l="1"/>
  <c r="A13" i="31"/>
  <c r="B26" i="24"/>
  <c r="C26" i="24"/>
  <c r="D26" i="24"/>
  <c r="E26" i="24"/>
  <c r="H26" i="24" s="1"/>
  <c r="B27" i="24"/>
  <c r="C27" i="24"/>
  <c r="D27" i="24"/>
  <c r="E27" i="24"/>
  <c r="H27" i="24" s="1"/>
  <c r="B28" i="24"/>
  <c r="C28" i="24"/>
  <c r="D28" i="24"/>
  <c r="E28" i="24"/>
  <c r="H28" i="24" s="1"/>
  <c r="B29" i="24"/>
  <c r="C29" i="24"/>
  <c r="D29" i="24"/>
  <c r="E29" i="24"/>
  <c r="H29" i="24" s="1"/>
  <c r="B30" i="24"/>
  <c r="C30" i="24"/>
  <c r="D30" i="24"/>
  <c r="E30" i="24"/>
  <c r="H30" i="24" s="1"/>
  <c r="A14" i="31" l="1"/>
  <c r="C13" i="31"/>
  <c r="G27" i="24" l="1"/>
  <c r="I27" i="24" s="1"/>
  <c r="G28" i="24"/>
  <c r="I28" i="24" s="1"/>
  <c r="G29" i="24"/>
  <c r="I29" i="24" s="1"/>
  <c r="G30" i="24"/>
  <c r="I30" i="24" s="1"/>
  <c r="C14" i="31"/>
  <c r="A15" i="31"/>
  <c r="L28" i="24" l="1"/>
  <c r="K28" i="24"/>
  <c r="J28" i="24"/>
  <c r="L30" i="24"/>
  <c r="AF30" i="24" s="1"/>
  <c r="K30" i="24"/>
  <c r="J30" i="24"/>
  <c r="V30" i="24" s="1"/>
  <c r="L29" i="24"/>
  <c r="AF29" i="24" s="1"/>
  <c r="K29" i="24"/>
  <c r="J29" i="24"/>
  <c r="L27" i="24"/>
  <c r="AF27" i="24" s="1"/>
  <c r="K27" i="24"/>
  <c r="J27" i="24"/>
  <c r="V27" i="24" s="1"/>
  <c r="AF28" i="24"/>
  <c r="A16" i="31"/>
  <c r="C15" i="31"/>
  <c r="V28" i="24"/>
  <c r="C16" i="31" l="1"/>
  <c r="A17" i="31"/>
  <c r="A18" i="31" l="1"/>
  <c r="C17" i="31"/>
  <c r="E36" i="24"/>
  <c r="C36" i="24"/>
  <c r="B36" i="24"/>
  <c r="E34" i="24"/>
  <c r="H34" i="24" s="1"/>
  <c r="C34" i="24"/>
  <c r="B34" i="24"/>
  <c r="E25" i="24"/>
  <c r="H25" i="24" s="1"/>
  <c r="D25" i="24"/>
  <c r="C25" i="24"/>
  <c r="B25" i="24"/>
  <c r="E24" i="24"/>
  <c r="H24" i="24" s="1"/>
  <c r="D24" i="24"/>
  <c r="C24" i="24"/>
  <c r="B24" i="24"/>
  <c r="E23" i="24"/>
  <c r="H23" i="24" s="1"/>
  <c r="D23" i="24"/>
  <c r="C23" i="24"/>
  <c r="B23" i="24"/>
  <c r="G34" i="24" l="1"/>
  <c r="I34" i="24" s="1"/>
  <c r="G25" i="24"/>
  <c r="I25" i="24" s="1"/>
  <c r="G24" i="24"/>
  <c r="C18" i="31"/>
  <c r="A19" i="31"/>
  <c r="K25" i="24" l="1"/>
  <c r="L25" i="24"/>
  <c r="J25" i="24"/>
  <c r="L34" i="24"/>
  <c r="AF34" i="24" s="1"/>
  <c r="J34" i="24"/>
  <c r="V34" i="24" s="1"/>
  <c r="K34" i="24"/>
  <c r="I24" i="24"/>
  <c r="L24" i="24" s="1"/>
  <c r="A20" i="31"/>
  <c r="C19" i="31"/>
  <c r="V29" i="24"/>
  <c r="B37" i="24"/>
  <c r="C37" i="24"/>
  <c r="E37" i="24"/>
  <c r="M37" i="24"/>
  <c r="J24" i="24" l="1"/>
  <c r="V24" i="24" s="1"/>
  <c r="K24" i="24"/>
  <c r="V25" i="24"/>
  <c r="AF25" i="24"/>
  <c r="AF24" i="24"/>
  <c r="C20" i="31"/>
  <c r="A21" i="31"/>
  <c r="E22" i="24"/>
  <c r="M22" i="24"/>
  <c r="D22" i="24"/>
  <c r="B22" i="24"/>
  <c r="C22" i="24"/>
  <c r="H22" i="24" l="1"/>
  <c r="A22" i="31"/>
  <c r="C21" i="31"/>
  <c r="G22" i="24" l="1"/>
  <c r="I22" i="24" s="1"/>
  <c r="C22" i="31"/>
  <c r="A23" i="31"/>
  <c r="J22" i="24" l="1"/>
  <c r="K22" i="24"/>
  <c r="L22" i="24"/>
  <c r="A24" i="31"/>
  <c r="C23" i="31"/>
  <c r="V22" i="24" l="1"/>
  <c r="C24" i="31"/>
  <c r="A25" i="31"/>
  <c r="A26" i="31" l="1"/>
  <c r="C25" i="31"/>
  <c r="C26" i="31" l="1"/>
  <c r="A27" i="31"/>
  <c r="A28" i="31" l="1"/>
  <c r="C27" i="31"/>
  <c r="C28" i="31" l="1"/>
  <c r="A29" i="31"/>
  <c r="A30" i="31" l="1"/>
  <c r="C29" i="31"/>
  <c r="C30" i="31" l="1"/>
  <c r="A31" i="31"/>
  <c r="A32" i="31" l="1"/>
  <c r="C31" i="31"/>
  <c r="C32" i="31" l="1"/>
  <c r="A33" i="31"/>
  <c r="A34" i="31" l="1"/>
  <c r="C33" i="31"/>
  <c r="C34" i="31" l="1"/>
  <c r="A35" i="31"/>
  <c r="A36" i="31" l="1"/>
  <c r="C35" i="31"/>
  <c r="C36" i="31" l="1"/>
  <c r="A37" i="31"/>
  <c r="A38" i="31" l="1"/>
  <c r="C37" i="31"/>
  <c r="C38" i="31" l="1"/>
  <c r="A39" i="31"/>
  <c r="A40" i="31" l="1"/>
  <c r="C39" i="31"/>
  <c r="C40" i="31" l="1"/>
  <c r="A41" i="31"/>
  <c r="A42" i="31" l="1"/>
  <c r="C41" i="31"/>
  <c r="C42" i="31" l="1"/>
  <c r="A43" i="31"/>
  <c r="A44" i="31" l="1"/>
  <c r="C43" i="31"/>
  <c r="C44" i="31" l="1"/>
  <c r="A45" i="31"/>
  <c r="A46" i="31" l="1"/>
  <c r="C45" i="31"/>
  <c r="C46" i="31" l="1"/>
  <c r="A47" i="31"/>
  <c r="A48" i="31" l="1"/>
  <c r="C47" i="31"/>
  <c r="C48" i="31" l="1"/>
  <c r="A49" i="31"/>
  <c r="A50" i="31" l="1"/>
  <c r="C49" i="31"/>
  <c r="C50" i="31" l="1"/>
  <c r="A51" i="31"/>
  <c r="A52" i="31" l="1"/>
  <c r="C51" i="31"/>
  <c r="C52" i="31" l="1"/>
  <c r="A53" i="31"/>
  <c r="A54" i="31" l="1"/>
  <c r="C53" i="31"/>
  <c r="C54" i="31" l="1"/>
  <c r="A55" i="31"/>
  <c r="A56" i="31" l="1"/>
  <c r="C55" i="31"/>
  <c r="C56" i="31" l="1"/>
  <c r="A57" i="31"/>
  <c r="A58" i="31" l="1"/>
  <c r="C57" i="31"/>
  <c r="C58" i="31" l="1"/>
  <c r="A59" i="31"/>
  <c r="A60" i="31" l="1"/>
  <c r="C59" i="31"/>
  <c r="C60" i="31" l="1"/>
  <c r="A61" i="31"/>
  <c r="A62" i="31" l="1"/>
  <c r="C61" i="31"/>
  <c r="C62" i="31" l="1"/>
  <c r="A63" i="31"/>
  <c r="A64" i="31" l="1"/>
  <c r="C63" i="31"/>
  <c r="C64" i="31" l="1"/>
  <c r="A65" i="31"/>
  <c r="A66" i="31" l="1"/>
  <c r="C65" i="31"/>
  <c r="C66" i="31" l="1"/>
  <c r="A67" i="31"/>
  <c r="A68" i="31" l="1"/>
  <c r="C67" i="31"/>
  <c r="C68" i="31" l="1"/>
  <c r="A69" i="31"/>
  <c r="A70" i="31" l="1"/>
  <c r="C69" i="31"/>
  <c r="C70" i="31" l="1"/>
  <c r="A71" i="31"/>
  <c r="A72" i="31" l="1"/>
  <c r="C71" i="31"/>
  <c r="C72" i="31" l="1"/>
  <c r="A73" i="31"/>
  <c r="A74" i="31" l="1"/>
  <c r="C73" i="31"/>
  <c r="C74" i="31" l="1"/>
  <c r="A75" i="31"/>
  <c r="A76" i="31" l="1"/>
  <c r="C75" i="31"/>
  <c r="C76" i="31" l="1"/>
  <c r="A77" i="31"/>
  <c r="A78" i="31" l="1"/>
  <c r="C77" i="31"/>
  <c r="C78" i="31" l="1"/>
  <c r="A79" i="31"/>
  <c r="A80" i="31" l="1"/>
  <c r="C79" i="31"/>
  <c r="C80" i="31" l="1"/>
  <c r="A81" i="31"/>
  <c r="A82" i="31" l="1"/>
  <c r="C81" i="31"/>
  <c r="C82" i="31" l="1"/>
  <c r="A83" i="31"/>
  <c r="A84" i="31" l="1"/>
  <c r="C83" i="31"/>
  <c r="C84" i="31" l="1"/>
  <c r="A85" i="31"/>
  <c r="A86" i="31" l="1"/>
  <c r="C85" i="31"/>
  <c r="C86" i="31" l="1"/>
  <c r="A87" i="31"/>
  <c r="A88" i="31" l="1"/>
  <c r="C87" i="31"/>
  <c r="C88" i="31" l="1"/>
  <c r="A89" i="31"/>
  <c r="A90" i="31" l="1"/>
  <c r="C89" i="31"/>
  <c r="C90" i="31" l="1"/>
  <c r="A91" i="31"/>
  <c r="A92" i="31" l="1"/>
  <c r="C91" i="31"/>
  <c r="C92" i="31" l="1"/>
  <c r="A93" i="31"/>
  <c r="A94" i="31" l="1"/>
  <c r="C93" i="31"/>
  <c r="C94" i="31" l="1"/>
  <c r="A95" i="31"/>
  <c r="A96" i="31" l="1"/>
  <c r="C95" i="31"/>
  <c r="C96" i="31" l="1"/>
  <c r="A97" i="31"/>
  <c r="A98" i="31" l="1"/>
  <c r="C97" i="31"/>
  <c r="C98" i="31" l="1"/>
  <c r="A99" i="31"/>
  <c r="A100" i="31" l="1"/>
  <c r="C99" i="31"/>
  <c r="C100" i="31" l="1"/>
  <c r="A101" i="31"/>
  <c r="A102" i="31" l="1"/>
  <c r="C101" i="31"/>
  <c r="C102" i="31" l="1"/>
  <c r="A103" i="31"/>
  <c r="A104" i="31" l="1"/>
  <c r="C103" i="31"/>
  <c r="C104" i="31" l="1"/>
  <c r="A105" i="31"/>
  <c r="A106" i="31" l="1"/>
  <c r="C106" i="31" s="1"/>
  <c r="C105" i="31"/>
  <c r="G23" i="24" l="1"/>
  <c r="O26" i="24"/>
  <c r="O25" i="24"/>
  <c r="O32" i="24"/>
  <c r="AF22" i="24"/>
  <c r="O24" i="24"/>
  <c r="O30" i="24"/>
  <c r="O31" i="24"/>
  <c r="O33" i="24"/>
  <c r="O22" i="24"/>
  <c r="O23" i="24"/>
  <c r="O29" i="24"/>
  <c r="O27" i="24"/>
  <c r="O28" i="24"/>
  <c r="G26" i="24" l="1"/>
  <c r="I26" i="24" s="1"/>
  <c r="I23" i="24"/>
  <c r="K23" i="24" l="1"/>
  <c r="L23" i="24"/>
  <c r="L26" i="24"/>
  <c r="AF26" i="24" s="1"/>
  <c r="J26" i="24"/>
  <c r="V26" i="24" s="1"/>
  <c r="K26" i="24"/>
  <c r="J23" i="24"/>
  <c r="V23" i="24" s="1"/>
  <c r="AF23" i="24"/>
</calcChain>
</file>

<file path=xl/comments1.xml><?xml version="1.0" encoding="utf-8"?>
<comments xmlns="http://schemas.openxmlformats.org/spreadsheetml/2006/main">
  <authors>
    <author>oa</author>
  </authors>
  <commentList>
    <comment ref="N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◇研修番号を入力すると，入力不要の欄には「＊」が表示される。空白となっている欄に必要事項を入力する。
◇複数のコースがある講座については，コース等記号の欄に「記号入力」と表示されるので，コース記号を上書きした上で，必要事項を入力する。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関数が入っています。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<sst xmlns="http://schemas.openxmlformats.org/spreadsheetml/2006/main" count="949" uniqueCount="196">
  <si>
    <t>通番</t>
    <rPh sb="0" eb="1">
      <t>ツウ</t>
    </rPh>
    <rPh sb="1" eb="2">
      <t>バン</t>
    </rPh>
    <phoneticPr fontId="2"/>
  </si>
  <si>
    <t>学校名</t>
    <rPh sb="0" eb="2">
      <t>ガッコウ</t>
    </rPh>
    <rPh sb="2" eb="3">
      <t>メイ</t>
    </rPh>
    <phoneticPr fontId="2"/>
  </si>
  <si>
    <t>記</t>
    <rPh sb="0" eb="1">
      <t>キ</t>
    </rPh>
    <phoneticPr fontId="2"/>
  </si>
  <si>
    <t>職名</t>
    <rPh sb="0" eb="1">
      <t>ショク</t>
    </rPh>
    <rPh sb="1" eb="2">
      <t>メイ</t>
    </rPh>
    <phoneticPr fontId="2"/>
  </si>
  <si>
    <t>特別支援教育講座</t>
  </si>
  <si>
    <t>　下記のとおり提出します。</t>
    <rPh sb="1" eb="3">
      <t>カキ</t>
    </rPh>
    <rPh sb="7" eb="9">
      <t>テイシュツ</t>
    </rPh>
    <phoneticPr fontId="2"/>
  </si>
  <si>
    <t>　愛知県総合教育センター所長　殿</t>
    <rPh sb="1" eb="4">
      <t>アイチケン</t>
    </rPh>
    <rPh sb="4" eb="6">
      <t>ソウゴウ</t>
    </rPh>
    <rPh sb="6" eb="8">
      <t>キョウイク</t>
    </rPh>
    <rPh sb="12" eb="14">
      <t>ショチョウ</t>
    </rPh>
    <rPh sb="15" eb="16">
      <t>ドノ</t>
    </rPh>
    <phoneticPr fontId="2"/>
  </si>
  <si>
    <t>研修
番号</t>
    <rPh sb="0" eb="2">
      <t>ケンシュウ</t>
    </rPh>
    <rPh sb="3" eb="5">
      <t>バンゴウ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</si>
  <si>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</si>
  <si>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</si>
  <si>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</si>
  <si>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研修番号</t>
    <rPh sb="0" eb="2">
      <t>ケンシュウ</t>
    </rPh>
    <phoneticPr fontId="2"/>
  </si>
  <si>
    <t>種別</t>
    <rPh sb="0" eb="2">
      <t>シュベツ</t>
    </rPh>
    <phoneticPr fontId="2"/>
  </si>
  <si>
    <t/>
  </si>
  <si>
    <t>講座名</t>
    <rPh sb="0" eb="1">
      <t>コウ</t>
    </rPh>
    <rPh sb="1" eb="2">
      <t>ザ</t>
    </rPh>
    <rPh sb="2" eb="3">
      <t>メイ</t>
    </rPh>
    <phoneticPr fontId="2"/>
  </si>
  <si>
    <t>事務所</t>
    <rPh sb="0" eb="2">
      <t>ジム</t>
    </rPh>
    <rPh sb="2" eb="3">
      <t>ショ</t>
    </rPh>
    <phoneticPr fontId="2"/>
  </si>
  <si>
    <t>整理番号</t>
    <rPh sb="0" eb="2">
      <t>セイリ</t>
    </rPh>
    <rPh sb="2" eb="4">
      <t>バンゴウ</t>
    </rPh>
    <phoneticPr fontId="2"/>
  </si>
  <si>
    <t>研修番号</t>
    <rPh sb="0" eb="2">
      <t>ケンシュウ</t>
    </rPh>
    <rPh sb="2" eb="4">
      <t>バンゴウ</t>
    </rPh>
    <phoneticPr fontId="2"/>
  </si>
  <si>
    <t>コース欄</t>
    <rPh sb="3" eb="4">
      <t>ラン</t>
    </rPh>
    <phoneticPr fontId="2"/>
  </si>
  <si>
    <t>メール送信先アドレス</t>
    <rPh sb="3" eb="5">
      <t>ソウシン</t>
    </rPh>
    <rPh sb="5" eb="6">
      <t>サキ</t>
    </rPh>
    <phoneticPr fontId="2"/>
  </si>
  <si>
    <t>検索値</t>
    <rPh sb="0" eb="2">
      <t>ケンサク</t>
    </rPh>
    <rPh sb="2" eb="3">
      <t>アタイ</t>
    </rPh>
    <phoneticPr fontId="2"/>
  </si>
  <si>
    <t>教科（科目）
記入不要は**</t>
    <rPh sb="7" eb="9">
      <t>キニュウ</t>
    </rPh>
    <rPh sb="9" eb="11">
      <t>フヨウ</t>
    </rPh>
    <phoneticPr fontId="2"/>
  </si>
  <si>
    <t>ｅＬ
有:1
無:0</t>
    <rPh sb="3" eb="4">
      <t>ア</t>
    </rPh>
    <rPh sb="7" eb="8">
      <t>ナ</t>
    </rPh>
    <phoneticPr fontId="2"/>
  </si>
  <si>
    <t>研修種別</t>
    <rPh sb="0" eb="2">
      <t>ケンシュウ</t>
    </rPh>
    <rPh sb="2" eb="4">
      <t>シュベツ</t>
    </rPh>
    <phoneticPr fontId="2"/>
  </si>
  <si>
    <t>記号→番号へ置換</t>
    <rPh sb="0" eb="2">
      <t>キゴウ</t>
    </rPh>
    <rPh sb="3" eb="5">
      <t>バンゴウ</t>
    </rPh>
    <rPh sb="6" eb="7">
      <t>オ</t>
    </rPh>
    <rPh sb="7" eb="8">
      <t>カ</t>
    </rPh>
    <phoneticPr fontId="2"/>
  </si>
  <si>
    <t>義務</t>
    <rPh sb="0" eb="2">
      <t>ギム</t>
    </rPh>
    <phoneticPr fontId="2"/>
  </si>
  <si>
    <t>県立</t>
    <rPh sb="0" eb="2">
      <t>ケンリツ</t>
    </rPh>
    <phoneticPr fontId="2"/>
  </si>
  <si>
    <t>**</t>
  </si>
  <si>
    <t>*****</t>
  </si>
  <si>
    <t>高等学校初任者研修</t>
  </si>
  <si>
    <t>県立学校新規採用実習教員･寄宿舎指導員研修</t>
  </si>
  <si>
    <t>高等学校２年目教員研修</t>
  </si>
  <si>
    <t>特別支援学校２年目教員研修</t>
  </si>
  <si>
    <t>特別支援学校初任者研修拠点校指導教員研修</t>
    <rPh sb="0" eb="2">
      <t>トクベツ</t>
    </rPh>
    <rPh sb="2" eb="4">
      <t>シエン</t>
    </rPh>
    <rPh sb="4" eb="6">
      <t>ガッコウ</t>
    </rPh>
    <rPh sb="6" eb="9">
      <t>ショニンシャ</t>
    </rPh>
    <rPh sb="9" eb="11">
      <t>ケンシュウ</t>
    </rPh>
    <rPh sb="11" eb="13">
      <t>キョテン</t>
    </rPh>
    <rPh sb="13" eb="14">
      <t>コウ</t>
    </rPh>
    <rPh sb="14" eb="16">
      <t>シドウ</t>
    </rPh>
    <rPh sb="16" eb="18">
      <t>キョウイン</t>
    </rPh>
    <rPh sb="18" eb="20">
      <t>ケンシュウ</t>
    </rPh>
    <phoneticPr fontId="2"/>
  </si>
  <si>
    <t>特別支援学級担当教員初心者研修</t>
  </si>
  <si>
    <t>特別支援学校部主事研修</t>
  </si>
  <si>
    <t>園長等運営管理研修</t>
  </si>
  <si>
    <t>小中学校新任教頭研修</t>
  </si>
  <si>
    <t>小中学校新任校長研修</t>
  </si>
  <si>
    <t>県立学校新任教頭研修</t>
  </si>
  <si>
    <t>県立学校新任校長研修</t>
  </si>
  <si>
    <t>学校TEL</t>
    <rPh sb="0" eb="2">
      <t>ガッコウ</t>
    </rPh>
    <phoneticPr fontId="2"/>
  </si>
  <si>
    <t>研修講座名</t>
    <rPh sb="0" eb="2">
      <t>ケンシュウ</t>
    </rPh>
    <rPh sb="2" eb="4">
      <t>コウザ</t>
    </rPh>
    <rPh sb="4" eb="5">
      <t>メイ</t>
    </rPh>
    <phoneticPr fontId="2"/>
  </si>
  <si>
    <t>コース記号→数値変換</t>
    <rPh sb="3" eb="5">
      <t>キゴウ</t>
    </rPh>
    <rPh sb="6" eb="8">
      <t>スウチ</t>
    </rPh>
    <rPh sb="8" eb="10">
      <t>ヘンカン</t>
    </rPh>
    <phoneticPr fontId="2"/>
  </si>
  <si>
    <t>記号入力</t>
    <rPh sb="0" eb="2">
      <t>キゴウ</t>
    </rPh>
    <rPh sb="2" eb="4">
      <t>ニュウリョク</t>
    </rPh>
    <phoneticPr fontId="2"/>
  </si>
  <si>
    <t>県立学校運営講座</t>
    <rPh sb="0" eb="2">
      <t>ケンリツ</t>
    </rPh>
    <rPh sb="2" eb="4">
      <t>ガッコウ</t>
    </rPh>
    <rPh sb="4" eb="6">
      <t>ウンエイ</t>
    </rPh>
    <rPh sb="6" eb="8">
      <t>コウザ</t>
    </rPh>
    <phoneticPr fontId="2"/>
  </si>
  <si>
    <t>コース
等記号</t>
    <rPh sb="4" eb="5">
      <t>トウ</t>
    </rPh>
    <rPh sb="5" eb="7">
      <t>キゴウ</t>
    </rPh>
    <phoneticPr fontId="2"/>
  </si>
  <si>
    <t>　また，ｅラーニング研修を実施する講座について，システム利用及びユーザＩＤ，パスワードの発行を申請します。</t>
    <rPh sb="10" eb="12">
      <t>ケンシュウ</t>
    </rPh>
    <rPh sb="13" eb="15">
      <t>ジッシ</t>
    </rPh>
    <rPh sb="17" eb="18">
      <t>コウ</t>
    </rPh>
    <rPh sb="18" eb="19">
      <t>ザ</t>
    </rPh>
    <rPh sb="28" eb="30">
      <t>リヨウ</t>
    </rPh>
    <rPh sb="30" eb="31">
      <t>オヨ</t>
    </rPh>
    <rPh sb="44" eb="46">
      <t>ハッコウ</t>
    </rPh>
    <rPh sb="47" eb="49">
      <t>シンセイ</t>
    </rPh>
    <phoneticPr fontId="2"/>
  </si>
  <si>
    <t>ファイル名及び送信メールの件名</t>
    <rPh sb="4" eb="5">
      <t>メイ</t>
    </rPh>
    <rPh sb="5" eb="6">
      <t>オヨ</t>
    </rPh>
    <rPh sb="7" eb="9">
      <t>ソウシン</t>
    </rPh>
    <rPh sb="13" eb="15">
      <t>ケンメイ</t>
    </rPh>
    <phoneticPr fontId="2"/>
  </si>
  <si>
    <t>sogokyoiku-c@pref.aichi.lg.jp</t>
  </si>
  <si>
    <t>職員番号
記入不要は*****</t>
    <rPh sb="0" eb="2">
      <t>ショクイン</t>
    </rPh>
    <rPh sb="2" eb="4">
      <t>バンゴウ</t>
    </rPh>
    <rPh sb="5" eb="7">
      <t>キニュウ</t>
    </rPh>
    <rPh sb="7" eb="9">
      <t>フヨウ</t>
    </rPh>
    <phoneticPr fontId="2"/>
  </si>
  <si>
    <t>職名</t>
    <rPh sb="0" eb="2">
      <t>ショクメイ</t>
    </rPh>
    <phoneticPr fontId="14"/>
  </si>
  <si>
    <t>養護教諭</t>
    <rPh sb="0" eb="1">
      <t>ヨウゴ</t>
    </rPh>
    <rPh sb="1" eb="3">
      <t>キョウユ</t>
    </rPh>
    <phoneticPr fontId="14"/>
  </si>
  <si>
    <t>栄養教諭</t>
    <rPh sb="0" eb="1">
      <t>エイヨウ</t>
    </rPh>
    <rPh sb="1" eb="3">
      <t>キョウユ</t>
    </rPh>
    <phoneticPr fontId="14"/>
  </si>
  <si>
    <t>養護教諭</t>
    <rPh sb="0" eb="2">
      <t>キョウユ</t>
    </rPh>
    <phoneticPr fontId="14"/>
  </si>
  <si>
    <t>栄養教諭</t>
    <rPh sb="0" eb="2">
      <t>キョウユ</t>
    </rPh>
    <phoneticPr fontId="14"/>
  </si>
  <si>
    <t>部主事</t>
    <rPh sb="0" eb="2">
      <t>シュジ</t>
    </rPh>
    <phoneticPr fontId="14"/>
  </si>
  <si>
    <t>教頭</t>
    <rPh sb="0" eb="1">
      <t>キョウトウ</t>
    </rPh>
    <phoneticPr fontId="14"/>
  </si>
  <si>
    <t>校長</t>
    <rPh sb="0" eb="1">
      <t>コウチョウ</t>
    </rPh>
    <phoneticPr fontId="14"/>
  </si>
  <si>
    <t>職員番号</t>
    <phoneticPr fontId="2"/>
  </si>
  <si>
    <t>教育研究リーダー養成研修</t>
    <rPh sb="0" eb="2">
      <t>キョウイク</t>
    </rPh>
    <rPh sb="2" eb="4">
      <t>ケンキュウ</t>
    </rPh>
    <rPh sb="8" eb="10">
      <t>ヨウセイ</t>
    </rPh>
    <rPh sb="10" eb="12">
      <t>ケンシュウ</t>
    </rPh>
    <phoneticPr fontId="2"/>
  </si>
  <si>
    <t>特別支援教育相談長期研修</t>
    <rPh sb="0" eb="2">
      <t>トクベツ</t>
    </rPh>
    <rPh sb="2" eb="4">
      <t>シエン</t>
    </rPh>
    <rPh sb="4" eb="6">
      <t>キョウイク</t>
    </rPh>
    <rPh sb="6" eb="8">
      <t>ソウダン</t>
    </rPh>
    <rPh sb="8" eb="10">
      <t>チョウキ</t>
    </rPh>
    <rPh sb="10" eb="12">
      <t>ケンシュウ</t>
    </rPh>
    <phoneticPr fontId="2"/>
  </si>
  <si>
    <t>教育相談特別研修</t>
    <rPh sb="0" eb="2">
      <t>キョウイク</t>
    </rPh>
    <rPh sb="2" eb="4">
      <t>ソウダン</t>
    </rPh>
    <rPh sb="4" eb="6">
      <t>トクベツ</t>
    </rPh>
    <rPh sb="6" eb="8">
      <t>ケンシュウ</t>
    </rPh>
    <phoneticPr fontId="2"/>
  </si>
  <si>
    <t>ｅＬ</t>
  </si>
  <si>
    <t>→</t>
  </si>
  <si>
    <t>園長名</t>
    <rPh sb="0" eb="2">
      <t>エンチョウ</t>
    </rPh>
    <rPh sb="2" eb="3">
      <t>メイ</t>
    </rPh>
    <phoneticPr fontId="2"/>
  </si>
  <si>
    <t>幼稚園　→　総合教育センター</t>
    <rPh sb="0" eb="3">
      <t>ヨウチエン</t>
    </rPh>
    <rPh sb="6" eb="8">
      <t>ソウゴウ</t>
    </rPh>
    <rPh sb="8" eb="10">
      <t>キョウイク</t>
    </rPh>
    <phoneticPr fontId="2"/>
  </si>
  <si>
    <t>入力例</t>
    <rPh sb="0" eb="2">
      <t>ニュウリョク</t>
    </rPh>
    <rPh sb="2" eb="3">
      <t>レイ</t>
    </rPh>
    <phoneticPr fontId="2"/>
  </si>
  <si>
    <t>主任</t>
    <rPh sb="0" eb="2">
      <t>シュニン</t>
    </rPh>
    <phoneticPr fontId="2"/>
  </si>
  <si>
    <t>園　名</t>
    <rPh sb="0" eb="1">
      <t>エン</t>
    </rPh>
    <rPh sb="2" eb="3">
      <t>メイ</t>
    </rPh>
    <phoneticPr fontId="2"/>
  </si>
  <si>
    <t>-</t>
    <phoneticPr fontId="2"/>
  </si>
  <si>
    <t>氏名</t>
    <rPh sb="0" eb="1">
      <t>ウジ</t>
    </rPh>
    <rPh sb="1" eb="2">
      <t>メイ</t>
    </rPh>
    <phoneticPr fontId="2"/>
  </si>
  <si>
    <t>備考</t>
    <rPh sb="0" eb="1">
      <t>ソナエ</t>
    </rPh>
    <rPh sb="1" eb="2">
      <t>コウ</t>
    </rPh>
    <phoneticPr fontId="2"/>
  </si>
  <si>
    <t>B</t>
    <phoneticPr fontId="2"/>
  </si>
  <si>
    <t>　　※○○は幼稚園名の一部</t>
    <rPh sb="6" eb="9">
      <t>ヨウチエン</t>
    </rPh>
    <rPh sb="11" eb="13">
      <t>イチブ</t>
    </rPh>
    <phoneticPr fontId="2"/>
  </si>
  <si>
    <t>備考</t>
    <rPh sb="0" eb="2">
      <t>ビコウ</t>
    </rPh>
    <phoneticPr fontId="2"/>
  </si>
  <si>
    <t>備　考</t>
    <rPh sb="0" eb="1">
      <t>ソナエ</t>
    </rPh>
    <rPh sb="2" eb="3">
      <t>コウ</t>
    </rPh>
    <phoneticPr fontId="14"/>
  </si>
  <si>
    <t>「理科」は希望実習分野を入力</t>
    <rPh sb="1" eb="3">
      <t>リカ</t>
    </rPh>
    <rPh sb="5" eb="7">
      <t>キボウ</t>
    </rPh>
    <rPh sb="7" eb="9">
      <t>ジッシュウ</t>
    </rPh>
    <rPh sb="9" eb="11">
      <t>ブンヤ</t>
    </rPh>
    <rPh sb="12" eb="14">
      <t>ニュウリョク</t>
    </rPh>
    <phoneticPr fontId="14"/>
  </si>
  <si>
    <t>研究領域を記入</t>
    <rPh sb="0" eb="2">
      <t>ケンキュウ</t>
    </rPh>
    <rPh sb="2" eb="4">
      <t>リョウイキ</t>
    </rPh>
    <rPh sb="5" eb="7">
      <t>キニュウ</t>
    </rPh>
    <phoneticPr fontId="14"/>
  </si>
  <si>
    <t>「特別支援教育相談実習」</t>
    <rPh sb="1" eb="3">
      <t>トクベツ</t>
    </rPh>
    <rPh sb="3" eb="5">
      <t>シエン</t>
    </rPh>
    <rPh sb="5" eb="7">
      <t>キョウイク</t>
    </rPh>
    <rPh sb="7" eb="9">
      <t>ソウダン</t>
    </rPh>
    <rPh sb="9" eb="11">
      <t>ジッシュウ</t>
    </rPh>
    <phoneticPr fontId="14"/>
  </si>
  <si>
    <t>年数 / 初</t>
    <rPh sb="0" eb="1">
      <t>ネンスウ</t>
    </rPh>
    <phoneticPr fontId="14"/>
  </si>
  <si>
    <t>ｅＬ</t>
    <phoneticPr fontId="14"/>
  </si>
  <si>
    <t>→</t>
    <phoneticPr fontId="2"/>
  </si>
  <si>
    <t>E</t>
    <phoneticPr fontId="2"/>
  </si>
  <si>
    <t>**</t>
    <phoneticPr fontId="2"/>
  </si>
  <si>
    <t>C</t>
    <phoneticPr fontId="2"/>
  </si>
  <si>
    <t>F</t>
    <phoneticPr fontId="2"/>
  </si>
  <si>
    <t>ｅラ単独</t>
    <phoneticPr fontId="2"/>
  </si>
  <si>
    <t>G</t>
    <phoneticPr fontId="14"/>
  </si>
  <si>
    <t>園電話番号</t>
    <rPh sb="0" eb="1">
      <t>エン</t>
    </rPh>
    <rPh sb="1" eb="3">
      <t>デンワ</t>
    </rPh>
    <rPh sb="3" eb="5">
      <t>バンゴウ</t>
    </rPh>
    <phoneticPr fontId="2"/>
  </si>
  <si>
    <t>令和</t>
    <rPh sb="0" eb="2">
      <t>レイワ</t>
    </rPh>
    <phoneticPr fontId="2"/>
  </si>
  <si>
    <t>令和２年度研修・講座名</t>
    <rPh sb="0" eb="2">
      <t>レイワ</t>
    </rPh>
    <phoneticPr fontId="14"/>
  </si>
  <si>
    <t>特別支援学校初任者研修</t>
    <phoneticPr fontId="2"/>
  </si>
  <si>
    <t>D</t>
    <phoneticPr fontId="2"/>
  </si>
  <si>
    <t>新規採用養護教諭研修</t>
    <phoneticPr fontId="2"/>
  </si>
  <si>
    <t>G</t>
    <phoneticPr fontId="2"/>
  </si>
  <si>
    <t>高等学校３年目教員研修</t>
    <rPh sb="0" eb="2">
      <t>コウトウ</t>
    </rPh>
    <rPh sb="2" eb="4">
      <t>ガッコウ</t>
    </rPh>
    <rPh sb="5" eb="7">
      <t>ネンメ</t>
    </rPh>
    <rPh sb="7" eb="9">
      <t>キョウイン</t>
    </rPh>
    <rPh sb="9" eb="11">
      <t>ケンシュウ</t>
    </rPh>
    <phoneticPr fontId="14"/>
  </si>
  <si>
    <t>特別支援学校３年目教員研修</t>
    <rPh sb="0" eb="2">
      <t>トクベツ</t>
    </rPh>
    <rPh sb="2" eb="4">
      <t>シエン</t>
    </rPh>
    <rPh sb="4" eb="6">
      <t>ガッコウ</t>
    </rPh>
    <rPh sb="7" eb="9">
      <t>ネンメ</t>
    </rPh>
    <rPh sb="9" eb="11">
      <t>キョウイン</t>
    </rPh>
    <rPh sb="11" eb="13">
      <t>ケンシュウ</t>
    </rPh>
    <phoneticPr fontId="14"/>
  </si>
  <si>
    <t>教諭</t>
    <rPh sb="0" eb="1">
      <t>キョウユ</t>
    </rPh>
    <phoneticPr fontId="14"/>
  </si>
  <si>
    <t>「大学科・小学科」を入力</t>
    <rPh sb="1" eb="2">
      <t>ダイ</t>
    </rPh>
    <rPh sb="2" eb="4">
      <t>ガッカ</t>
    </rPh>
    <rPh sb="5" eb="6">
      <t>ショウ</t>
    </rPh>
    <rPh sb="6" eb="8">
      <t>ガッカ</t>
    </rPh>
    <rPh sb="10" eb="12">
      <t>ニュウリョク</t>
    </rPh>
    <phoneticPr fontId="14"/>
  </si>
  <si>
    <t>小学校初任者研修</t>
    <phoneticPr fontId="2"/>
  </si>
  <si>
    <t>在職期間（年）
記入不要は**</t>
    <phoneticPr fontId="2"/>
  </si>
  <si>
    <t>新規採用栄養教諭研修</t>
    <phoneticPr fontId="2"/>
  </si>
  <si>
    <t>コース</t>
    <phoneticPr fontId="2"/>
  </si>
  <si>
    <t>コース
記入不要は**</t>
    <phoneticPr fontId="2"/>
  </si>
  <si>
    <t>A</t>
    <phoneticPr fontId="2"/>
  </si>
  <si>
    <t>中学校初任者研修</t>
    <phoneticPr fontId="2"/>
  </si>
  <si>
    <t>幼稚園等新規採用教員研修</t>
    <phoneticPr fontId="2"/>
  </si>
  <si>
    <t>A</t>
    <phoneticPr fontId="14"/>
  </si>
  <si>
    <t>特別支援教育講座</t>
    <rPh sb="0" eb="2">
      <t>トクベツ</t>
    </rPh>
    <rPh sb="2" eb="4">
      <t>シエン</t>
    </rPh>
    <rPh sb="4" eb="6">
      <t>キョウイク</t>
    </rPh>
    <rPh sb="6" eb="8">
      <t>コウザ</t>
    </rPh>
    <phoneticPr fontId="2"/>
  </si>
  <si>
    <t>（様式４　幼稚園用）</t>
    <rPh sb="1" eb="3">
      <t>ヨウシキ</t>
    </rPh>
    <rPh sb="5" eb="8">
      <t>ヨウチエン</t>
    </rPh>
    <rPh sb="8" eb="9">
      <t>ヨウ</t>
    </rPh>
    <phoneticPr fontId="2"/>
  </si>
  <si>
    <t>令和３年度スキル・アップ研修（自由応募制）希望者名簿（幼稚園）</t>
    <rPh sb="0" eb="2">
      <t>レイワ</t>
    </rPh>
    <rPh sb="3" eb="4">
      <t>ネン</t>
    </rPh>
    <rPh sb="4" eb="5">
      <t>ド</t>
    </rPh>
    <rPh sb="12" eb="14">
      <t>ケンシュウ</t>
    </rPh>
    <rPh sb="15" eb="17">
      <t>ジユウ</t>
    </rPh>
    <rPh sb="17" eb="19">
      <t>オウボ</t>
    </rPh>
    <rPh sb="19" eb="20">
      <t>セイ</t>
    </rPh>
    <rPh sb="21" eb="24">
      <t>キボウシャ</t>
    </rPh>
    <rPh sb="24" eb="26">
      <t>メイボ</t>
    </rPh>
    <rPh sb="27" eb="30">
      <t>ヨウチエン</t>
    </rPh>
    <phoneticPr fontId="2"/>
  </si>
  <si>
    <t>職員番号</t>
    <rPh sb="0" eb="2">
      <t>ショクイン</t>
    </rPh>
    <rPh sb="2" eb="4">
      <t>バンゴウ</t>
    </rPh>
    <phoneticPr fontId="2"/>
  </si>
  <si>
    <t>◎◎立○○幼稚園「スキル・アップ（自由）名簿」</t>
    <rPh sb="2" eb="3">
      <t>リツ</t>
    </rPh>
    <rPh sb="5" eb="8">
      <t>ヨウチエン</t>
    </rPh>
    <phoneticPr fontId="2"/>
  </si>
  <si>
    <r>
      <t>１　</t>
    </r>
    <r>
      <rPr>
        <sz val="10"/>
        <rFont val="ＭＳ ゴシック"/>
        <family val="3"/>
        <charset val="128"/>
      </rPr>
      <t>研修番号５７，５９，６０Ａ，６１，６５～９０のスキル・アップ研修（自由応募制）について，名簿を作成する。　　</t>
    </r>
    <r>
      <rPr>
        <sz val="10"/>
        <rFont val="ＭＳ 明朝"/>
        <family val="1"/>
        <charset val="128"/>
      </rPr>
      <t xml:space="preserve">
２　研修番号６５～９０の講座については，「ｅラーニング研修」によって実施し，令和４年２月４日（金）到着分まで，随時応募を受け
　付ける。
３　提出については，下記に従って，本様式をメール送信する。ただし，園の所属アドレス（代表アドレス）がない場合は，この名簿を印
　刷し，申し込み手続き（p.５参照）に従って郵送する。
　</t>
    </r>
    <rPh sb="59" eb="61">
      <t>ケンシュウ</t>
    </rPh>
    <rPh sb="61" eb="63">
      <t>バンゴウ</t>
    </rPh>
    <rPh sb="95" eb="97">
      <t>レイワ</t>
    </rPh>
    <rPh sb="102" eb="103">
      <t>ニチ</t>
    </rPh>
    <rPh sb="104" eb="105">
      <t>キン</t>
    </rPh>
    <phoneticPr fontId="2"/>
  </si>
  <si>
    <t>キャリア</t>
    <phoneticPr fontId="14"/>
  </si>
  <si>
    <t>キャリア・アップ</t>
    <phoneticPr fontId="14"/>
  </si>
  <si>
    <t>小学校２年目教員研修</t>
    <phoneticPr fontId="14"/>
  </si>
  <si>
    <t>中学校２年目教員研修</t>
    <phoneticPr fontId="14"/>
  </si>
  <si>
    <t>小学校３年目教員研修</t>
    <phoneticPr fontId="14"/>
  </si>
  <si>
    <t>中学校３年目教員研修</t>
    <phoneticPr fontId="14"/>
  </si>
  <si>
    <t>幼稚園等中堅教諭資質向上研修</t>
    <phoneticPr fontId="14"/>
  </si>
  <si>
    <t>小学校中堅教諭資質向上研修【前期】【後期】</t>
    <rPh sb="14" eb="16">
      <t>ゼンキ</t>
    </rPh>
    <rPh sb="18" eb="20">
      <t>コウキ</t>
    </rPh>
    <phoneticPr fontId="14"/>
  </si>
  <si>
    <t>中学校中堅教諭資質向上研修【前期】【後期】</t>
    <phoneticPr fontId="14"/>
  </si>
  <si>
    <t>高等学校中堅教諭資質向上研修【前期】【後期】</t>
    <phoneticPr fontId="14"/>
  </si>
  <si>
    <t>特別支援学校中堅教諭資質向上研修【前期】【後期】</t>
    <phoneticPr fontId="14"/>
  </si>
  <si>
    <t>中堅養護教諭資質向上研修【前期】【後期】</t>
    <phoneticPr fontId="14"/>
  </si>
  <si>
    <t>中堅栄養教諭資質向上研修【前期】【後期】</t>
    <rPh sb="0" eb="2">
      <t>チュウケン</t>
    </rPh>
    <rPh sb="2" eb="4">
      <t>エイヨウ</t>
    </rPh>
    <rPh sb="4" eb="6">
      <t>キョウユ</t>
    </rPh>
    <rPh sb="6" eb="8">
      <t>シシツ</t>
    </rPh>
    <rPh sb="8" eb="10">
      <t>コウジョウ</t>
    </rPh>
    <rPh sb="10" eb="12">
      <t>ケンシュウ</t>
    </rPh>
    <phoneticPr fontId="2"/>
  </si>
  <si>
    <t>小中学校初任者研修拠点校指導教員研修</t>
  </si>
  <si>
    <t>通級指導担当教員初心者研修</t>
    <phoneticPr fontId="14"/>
  </si>
  <si>
    <t>高等学校実習教員研修</t>
  </si>
  <si>
    <t>理科</t>
    <rPh sb="0" eb="2">
      <t>リカ</t>
    </rPh>
    <phoneticPr fontId="14"/>
  </si>
  <si>
    <t>県立学校新任生徒指導主事研修</t>
    <phoneticPr fontId="14"/>
  </si>
  <si>
    <t>中学校進路指導主事研修</t>
    <phoneticPr fontId="14"/>
  </si>
  <si>
    <t>県立学校進路指導主事研修</t>
    <phoneticPr fontId="14"/>
  </si>
  <si>
    <t>小中学校新任教務主任研修</t>
    <phoneticPr fontId="14"/>
  </si>
  <si>
    <t>県立学校新任教務主任研修</t>
    <phoneticPr fontId="14"/>
  </si>
  <si>
    <t>産業教育学科主任研修</t>
    <phoneticPr fontId="14"/>
  </si>
  <si>
    <t>勤務園の分類を入力</t>
    <rPh sb="0" eb="2">
      <t>キンム</t>
    </rPh>
    <rPh sb="2" eb="3">
      <t>エン</t>
    </rPh>
    <rPh sb="4" eb="6">
      <t>ブンルイ</t>
    </rPh>
    <rPh sb="7" eb="9">
      <t>ニュウリョク</t>
    </rPh>
    <phoneticPr fontId="14"/>
  </si>
  <si>
    <t>公立学校の臨時教員等研修</t>
  </si>
  <si>
    <t>指導改善研修</t>
    <rPh sb="0" eb="2">
      <t>シドウ</t>
    </rPh>
    <rPh sb="2" eb="4">
      <t>カイゼン</t>
    </rPh>
    <rPh sb="4" eb="6">
      <t>ケンシュウ</t>
    </rPh>
    <phoneticPr fontId="14"/>
  </si>
  <si>
    <t>幼稚園教育課程講座</t>
    <phoneticPr fontId="14"/>
  </si>
  <si>
    <t>リーダー</t>
    <phoneticPr fontId="14"/>
  </si>
  <si>
    <t>勤務園の分類を入力</t>
  </si>
  <si>
    <t>保育技術講座</t>
    <phoneticPr fontId="14"/>
  </si>
  <si>
    <t>道徳推進講座</t>
    <phoneticPr fontId="14"/>
  </si>
  <si>
    <t>外国人児童生徒教育講座</t>
    <phoneticPr fontId="14"/>
  </si>
  <si>
    <t>教科情報における文部科学省教材活用講座</t>
    <phoneticPr fontId="14"/>
  </si>
  <si>
    <t>小中学校社会体験型教員研修</t>
    <phoneticPr fontId="14"/>
  </si>
  <si>
    <t>大学院及び教職大学院派遣研修</t>
    <phoneticPr fontId="14"/>
  </si>
  <si>
    <t>愛知教育大学特別支援教育特別専攻科内地留学研修</t>
    <phoneticPr fontId="14"/>
  </si>
  <si>
    <t>国立特別支援教育総合研究所特別支援教育専門研修</t>
    <phoneticPr fontId="14"/>
  </si>
  <si>
    <t>看護科講座</t>
    <phoneticPr fontId="14"/>
  </si>
  <si>
    <t>スキル</t>
  </si>
  <si>
    <t>スキル・アップ</t>
  </si>
  <si>
    <t>学校農園活用講座</t>
    <phoneticPr fontId="14"/>
  </si>
  <si>
    <t>スキル</t>
    <phoneticPr fontId="14"/>
  </si>
  <si>
    <t>スキル・アップ</t>
    <phoneticPr fontId="14"/>
  </si>
  <si>
    <t>安全教育実技講座（フォークリフト運転業務特別教育講習）</t>
    <phoneticPr fontId="14"/>
  </si>
  <si>
    <t>刈払機安全衛生教育講座</t>
    <phoneticPr fontId="14"/>
  </si>
  <si>
    <t>農業技術講座</t>
    <rPh sb="0" eb="2">
      <t>ノウギョウ</t>
    </rPh>
    <rPh sb="2" eb="4">
      <t>ギジュツ</t>
    </rPh>
    <rPh sb="4" eb="6">
      <t>コウザ</t>
    </rPh>
    <phoneticPr fontId="14"/>
  </si>
  <si>
    <t>A</t>
  </si>
  <si>
    <t>B</t>
  </si>
  <si>
    <t>C</t>
  </si>
  <si>
    <t>D</t>
  </si>
  <si>
    <t>E</t>
  </si>
  <si>
    <t>学級・学年づくりに生かす教育相談講座</t>
    <phoneticPr fontId="14"/>
  </si>
  <si>
    <t>いじめ・不登校など今日的課題に対応する教育相談講座</t>
    <phoneticPr fontId="14"/>
  </si>
  <si>
    <t>教育相談コーディネーター養成講座</t>
    <phoneticPr fontId="14"/>
  </si>
  <si>
    <t>高等学校国語科講座～授業構想の工夫～</t>
  </si>
  <si>
    <t>高等学校地理歴史・公民科講座～授業構想の工夫～</t>
    <phoneticPr fontId="14"/>
  </si>
  <si>
    <t>高等学校数学科講座～授業構想の工夫１～</t>
  </si>
  <si>
    <t>高等学校数学科講座～授業構想の工夫２～</t>
  </si>
  <si>
    <t>高等学校理科講座～授業構想の工夫～</t>
  </si>
  <si>
    <t>高等学校英語科講座～授業構想の工夫～</t>
  </si>
  <si>
    <t xml:space="preserve">理科観察・実験指導基礎講座 </t>
  </si>
  <si>
    <t>小学校英語の基礎講座</t>
  </si>
  <si>
    <t>道徳教育講座～道徳の教科化に向けて～</t>
  </si>
  <si>
    <t>愛知の特別支援教育</t>
  </si>
  <si>
    <t>発達障害の理解と支援講座</t>
  </si>
  <si>
    <t>事例研究の意義と進め方</t>
  </si>
  <si>
    <t>児童生徒の強みを生かす教育相談講座</t>
  </si>
  <si>
    <t>外国人児童生徒教育の現状と課題</t>
  </si>
  <si>
    <t>ＥＳＤ（持続発展教育）推進講座</t>
  </si>
  <si>
    <t>ＳＤＧｓ理解講座</t>
  </si>
  <si>
    <t>主権者教育推進講座</t>
  </si>
  <si>
    <t>情報モラル教育講座</t>
  </si>
  <si>
    <t>カリキュラム・マネジメント講座</t>
  </si>
  <si>
    <t>効果を上げる授業研究の在り方</t>
  </si>
  <si>
    <t>校内研修と授業研究の効果的な進め方講座</t>
  </si>
  <si>
    <t>ＯＪＴの推進について</t>
  </si>
  <si>
    <t>学校安全推進講座</t>
  </si>
  <si>
    <t>教師のための情報危機管理講座</t>
  </si>
  <si>
    <t>地域学校協働活動推進講座</t>
    <rPh sb="0" eb="1">
      <t>チ</t>
    </rPh>
    <phoneticPr fontId="14"/>
  </si>
  <si>
    <t>地域学校協働活動推進講座</t>
    <rPh sb="0" eb="1">
      <t>チ</t>
    </rPh>
    <rPh sb="1" eb="2">
      <t>イキ</t>
    </rPh>
    <phoneticPr fontId="14"/>
  </si>
  <si>
    <t>職場のメンタルヘルス講座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</si>
</sst>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11"/>
      <color indexed="55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Times New Roman"/>
      <family val="1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rgb="FFFF0000"/>
      <name val="ＭＳ Ｐゴシック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1" fillId="0" borderId="0"/>
    <xf numFmtId="0" fontId="1" fillId="0" borderId="0">
      <alignment vertical="center"/>
    </xf>
  </cellStyleXfs>
  <cellXfs count="204">
    <xf numFmtId="0" fontId="0" fillId="0" borderId="0" xfId="0">
      <alignment vertical="center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Protection="1">
      <alignment vertical="center"/>
    </xf>
    <xf numFmtId="0" fontId="7" fillId="0" borderId="0" xfId="0" applyFont="1" applyFill="1" applyAlignment="1" applyProtection="1">
      <alignment vertical="center" shrinkToFit="1"/>
    </xf>
    <xf numFmtId="0" fontId="7" fillId="0" borderId="0" xfId="0" applyFont="1" applyFill="1" applyAlignment="1" applyProtection="1">
      <alignment vertical="center" wrapText="1"/>
    </xf>
    <xf numFmtId="0" fontId="7" fillId="0" borderId="0" xfId="0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Protection="1">
      <alignment vertical="center"/>
    </xf>
    <xf numFmtId="0" fontId="10" fillId="0" borderId="0" xfId="0" applyFont="1" applyFill="1" applyAlignment="1" applyProtection="1">
      <alignment vertical="center" shrinkToFit="1"/>
    </xf>
    <xf numFmtId="0" fontId="10" fillId="0" borderId="0" xfId="0" applyFont="1" applyFill="1" applyAlignment="1" applyProtection="1">
      <alignment vertical="center" wrapText="1"/>
    </xf>
    <xf numFmtId="0" fontId="0" fillId="0" borderId="0" xfId="0" applyFill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0" fontId="17" fillId="0" borderId="0" xfId="0" applyFont="1" applyFill="1" applyProtection="1">
      <alignment vertical="center"/>
    </xf>
    <xf numFmtId="0" fontId="8" fillId="0" borderId="0" xfId="0" applyFont="1" applyFill="1" applyProtection="1">
      <alignment vertical="center"/>
    </xf>
    <xf numFmtId="0" fontId="9" fillId="0" borderId="0" xfId="0" applyFont="1" applyFill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Protection="1">
      <alignment vertical="center"/>
    </xf>
    <xf numFmtId="0" fontId="6" fillId="0" borderId="0" xfId="0" applyFont="1" applyFill="1" applyBorder="1" applyAlignment="1" applyProtection="1">
      <alignment vertical="center" shrinkToFit="1"/>
    </xf>
    <xf numFmtId="0" fontId="17" fillId="0" borderId="0" xfId="0" applyFo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17" fillId="0" borderId="0" xfId="0" applyFont="1" applyFill="1" applyBorder="1" applyProtection="1">
      <alignment vertical="center"/>
    </xf>
    <xf numFmtId="0" fontId="8" fillId="0" borderId="0" xfId="0" applyFont="1" applyFill="1" applyBorder="1" applyProtection="1">
      <alignment vertical="center"/>
    </xf>
    <xf numFmtId="0" fontId="10" fillId="0" borderId="0" xfId="0" applyFont="1" applyFill="1" applyAlignment="1" applyProtection="1">
      <alignment horizontal="center" vertical="center" shrinkToFit="1"/>
    </xf>
    <xf numFmtId="0" fontId="10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1" fillId="0" borderId="0" xfId="0" applyFont="1" applyFill="1" applyAlignment="1" applyProtection="1">
      <alignment vertical="center" shrinkToFit="1"/>
    </xf>
    <xf numFmtId="0" fontId="6" fillId="0" borderId="0" xfId="0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0" fillId="0" borderId="6" xfId="0" applyFill="1" applyBorder="1" applyProtection="1">
      <alignment vertical="center"/>
    </xf>
    <xf numFmtId="0" fontId="19" fillId="0" borderId="0" xfId="0" applyFont="1" applyFill="1" applyAlignment="1" applyProtection="1">
      <alignment horizontal="center" vertical="center" shrinkToFit="1"/>
    </xf>
    <xf numFmtId="0" fontId="19" fillId="0" borderId="0" xfId="0" applyFont="1" applyFill="1" applyBorder="1" applyAlignment="1" applyProtection="1">
      <alignment horizontal="center" vertical="center" shrinkToFit="1"/>
    </xf>
    <xf numFmtId="0" fontId="19" fillId="0" borderId="0" xfId="0" applyFont="1" applyBorder="1" applyAlignment="1" applyProtection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 wrapText="1" shrinkToFit="1"/>
    </xf>
    <xf numFmtId="0" fontId="6" fillId="0" borderId="4" xfId="0" applyFont="1" applyFill="1" applyBorder="1" applyAlignment="1" applyProtection="1">
      <alignment horizontal="center" vertical="center" wrapText="1" shrinkToFit="1"/>
    </xf>
    <xf numFmtId="0" fontId="0" fillId="0" borderId="0" xfId="0" applyFill="1" applyAlignment="1" applyProtection="1">
      <alignment horizontal="center" vertical="center" shrinkToFit="1"/>
    </xf>
    <xf numFmtId="0" fontId="17" fillId="0" borderId="0" xfId="0" applyFont="1" applyFill="1" applyAlignment="1" applyProtection="1">
      <alignment horizontal="center" vertical="center" shrinkToFit="1"/>
    </xf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vertical="center" shrinkToFit="1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center" vertical="center" shrinkToFit="1"/>
    </xf>
    <xf numFmtId="0" fontId="18" fillId="0" borderId="0" xfId="0" applyFont="1" applyFill="1" applyProtection="1">
      <alignment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 shrinkToFit="1"/>
    </xf>
    <xf numFmtId="0" fontId="3" fillId="0" borderId="0" xfId="0" applyFont="1" applyBorder="1" applyProtection="1">
      <alignment vertical="center"/>
    </xf>
    <xf numFmtId="0" fontId="3" fillId="0" borderId="0" xfId="0" applyFont="1" applyFill="1" applyBorder="1" applyAlignment="1" applyProtection="1">
      <alignment vertical="top" wrapText="1" shrinkToFit="1"/>
    </xf>
    <xf numFmtId="0" fontId="3" fillId="0" borderId="0" xfId="0" applyFont="1" applyFill="1" applyBorder="1" applyAlignment="1" applyProtection="1">
      <alignment vertical="center"/>
    </xf>
    <xf numFmtId="0" fontId="0" fillId="0" borderId="6" xfId="0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3" fillId="0" borderId="4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49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Fill="1" applyBorder="1" applyAlignment="1" applyProtection="1">
      <alignment horizontal="center" vertical="center" shrinkToFit="1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Protection="1">
      <alignment vertical="center"/>
    </xf>
    <xf numFmtId="0" fontId="3" fillId="7" borderId="4" xfId="0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horizontal="center" vertical="center" shrinkToFit="1"/>
    </xf>
    <xf numFmtId="0" fontId="0" fillId="0" borderId="1" xfId="2" applyFont="1" applyBorder="1" applyAlignment="1">
      <alignment horizontal="center"/>
    </xf>
    <xf numFmtId="0" fontId="21" fillId="0" borderId="1" xfId="2" applyFont="1" applyBorder="1" applyAlignment="1">
      <alignment shrinkToFit="1"/>
    </xf>
    <xf numFmtId="0" fontId="0" fillId="0" borderId="1" xfId="2" applyFont="1" applyBorder="1" applyAlignment="1">
      <alignment shrinkToFit="1"/>
    </xf>
    <xf numFmtId="0" fontId="13" fillId="0" borderId="1" xfId="2" applyFont="1" applyBorder="1" applyAlignment="1">
      <alignment vertical="center" shrinkToFit="1"/>
    </xf>
    <xf numFmtId="0" fontId="13" fillId="0" borderId="1" xfId="2" applyFont="1" applyFill="1" applyBorder="1" applyAlignment="1">
      <alignment vertical="center" shrinkToFit="1"/>
    </xf>
    <xf numFmtId="0" fontId="13" fillId="0" borderId="0" xfId="2" applyFont="1" applyBorder="1" applyAlignment="1">
      <alignment vertical="center" shrinkToFit="1"/>
    </xf>
    <xf numFmtId="0" fontId="21" fillId="0" borderId="0" xfId="2" applyFont="1" applyAlignment="1"/>
    <xf numFmtId="0" fontId="13" fillId="0" borderId="1" xfId="2" applyFont="1" applyBorder="1" applyAlignment="1">
      <alignment horizontal="center" vertical="center" shrinkToFit="1"/>
    </xf>
    <xf numFmtId="0" fontId="13" fillId="2" borderId="1" xfId="2" applyFont="1" applyFill="1" applyBorder="1" applyAlignment="1">
      <alignment horizontal="center" vertical="center" shrinkToFit="1"/>
    </xf>
    <xf numFmtId="0" fontId="15" fillId="0" borderId="1" xfId="2" applyFont="1" applyBorder="1" applyAlignment="1">
      <alignment horizontal="center" vertical="center" wrapText="1" shrinkToFit="1"/>
    </xf>
    <xf numFmtId="0" fontId="15" fillId="2" borderId="1" xfId="2" applyFont="1" applyFill="1" applyBorder="1" applyAlignment="1">
      <alignment horizontal="center" vertical="center" wrapText="1" shrinkToFit="1"/>
    </xf>
    <xf numFmtId="0" fontId="15" fillId="0" borderId="1" xfId="2" applyFont="1" applyFill="1" applyBorder="1" applyAlignment="1">
      <alignment horizontal="center" vertical="center" wrapText="1" shrinkToFit="1"/>
    </xf>
    <xf numFmtId="0" fontId="16" fillId="0" borderId="0" xfId="2" applyFont="1" applyBorder="1" applyAlignment="1">
      <alignment horizontal="center" vertical="center" shrinkToFit="1"/>
    </xf>
    <xf numFmtId="0" fontId="13" fillId="3" borderId="1" xfId="2" applyFont="1" applyFill="1" applyBorder="1" applyAlignment="1">
      <alignment horizontal="center" vertical="center" shrinkToFit="1"/>
    </xf>
    <xf numFmtId="0" fontId="13" fillId="3" borderId="3" xfId="2" applyFont="1" applyFill="1" applyBorder="1" applyAlignment="1">
      <alignment horizontal="center" vertical="center" shrinkToFit="1"/>
    </xf>
    <xf numFmtId="176" fontId="13" fillId="2" borderId="1" xfId="2" applyNumberFormat="1" applyFont="1" applyFill="1" applyBorder="1" applyAlignment="1">
      <alignment horizontal="center" vertical="center" shrinkToFit="1"/>
    </xf>
    <xf numFmtId="0" fontId="13" fillId="2" borderId="1" xfId="2" applyFont="1" applyFill="1" applyBorder="1" applyAlignment="1">
      <alignment horizontal="left" vertical="center" shrinkToFit="1"/>
    </xf>
    <xf numFmtId="0" fontId="13" fillId="0" borderId="1" xfId="2" applyFont="1" applyFill="1" applyBorder="1" applyAlignment="1">
      <alignment horizontal="center" vertical="center" shrinkToFit="1"/>
    </xf>
    <xf numFmtId="0" fontId="13" fillId="2" borderId="1" xfId="2" applyNumberFormat="1" applyFont="1" applyFill="1" applyBorder="1" applyAlignment="1">
      <alignment horizontal="center" vertical="center" shrinkToFit="1"/>
    </xf>
    <xf numFmtId="0" fontId="16" fillId="0" borderId="0" xfId="2" applyFont="1" applyBorder="1" applyAlignment="1">
      <alignment horizontal="left" vertical="center" shrinkToFit="1"/>
    </xf>
    <xf numFmtId="0" fontId="13" fillId="2" borderId="1" xfId="2" quotePrefix="1" applyFont="1" applyFill="1" applyBorder="1" applyAlignment="1">
      <alignment horizontal="center" vertical="center" shrinkToFit="1"/>
    </xf>
    <xf numFmtId="0" fontId="13" fillId="2" borderId="1" xfId="2" quotePrefix="1" applyNumberFormat="1" applyFont="1" applyFill="1" applyBorder="1" applyAlignment="1">
      <alignment horizontal="center" vertical="center" shrinkToFit="1"/>
    </xf>
    <xf numFmtId="0" fontId="13" fillId="0" borderId="0" xfId="2" applyFont="1" applyFill="1" applyBorder="1" applyAlignment="1">
      <alignment horizontal="center" vertical="center" shrinkToFit="1"/>
    </xf>
    <xf numFmtId="0" fontId="13" fillId="2" borderId="1" xfId="2" applyFont="1" applyFill="1" applyBorder="1" applyAlignment="1">
      <alignment vertical="center" shrinkToFit="1"/>
    </xf>
    <xf numFmtId="0" fontId="13" fillId="0" borderId="1" xfId="2" quotePrefix="1" applyNumberFormat="1" applyFont="1" applyFill="1" applyBorder="1" applyAlignment="1">
      <alignment horizontal="center" vertical="center" shrinkToFit="1"/>
    </xf>
    <xf numFmtId="0" fontId="16" fillId="0" borderId="0" xfId="2" applyFont="1" applyBorder="1" applyAlignment="1">
      <alignment vertical="center" shrinkToFit="1"/>
    </xf>
    <xf numFmtId="0" fontId="13" fillId="2" borderId="1" xfId="2" applyFont="1" applyFill="1" applyBorder="1" applyAlignment="1">
      <alignment horizontal="justify" vertical="center" shrinkToFit="1"/>
    </xf>
    <xf numFmtId="0" fontId="13" fillId="0" borderId="0" xfId="2" applyFont="1" applyFill="1" applyBorder="1" applyAlignment="1">
      <alignment vertical="center" shrinkToFit="1"/>
    </xf>
    <xf numFmtId="0" fontId="13" fillId="0" borderId="0" xfId="2" applyFont="1" applyBorder="1" applyAlignment="1">
      <alignment horizontal="center" vertical="center" shrinkToFit="1"/>
    </xf>
    <xf numFmtId="0" fontId="13" fillId="0" borderId="0" xfId="2" applyFont="1" applyBorder="1" applyAlignment="1">
      <alignment horizontal="left" vertical="center" shrinkToFit="1"/>
    </xf>
    <xf numFmtId="0" fontId="13" fillId="0" borderId="0" xfId="2" applyNumberFormat="1" applyFont="1" applyFill="1" applyBorder="1" applyAlignment="1">
      <alignment horizontal="center" vertical="center" shrinkToFit="1"/>
    </xf>
    <xf numFmtId="0" fontId="13" fillId="5" borderId="0" xfId="2" applyFont="1" applyFill="1" applyBorder="1" applyAlignment="1">
      <alignment horizontal="center" vertical="center" shrinkToFit="1"/>
    </xf>
    <xf numFmtId="0" fontId="13" fillId="5" borderId="0" xfId="2" applyFont="1" applyFill="1" applyBorder="1" applyAlignment="1">
      <alignment vertical="center" shrinkToFit="1"/>
    </xf>
    <xf numFmtId="0" fontId="6" fillId="0" borderId="0" xfId="0" applyFont="1" applyFill="1" applyAlignment="1" applyProtection="1">
      <alignment horizontal="center" vertical="center"/>
    </xf>
    <xf numFmtId="0" fontId="1" fillId="0" borderId="0" xfId="0" applyFont="1" applyFill="1" applyProtection="1">
      <alignment vertical="center"/>
    </xf>
    <xf numFmtId="0" fontId="1" fillId="0" borderId="0" xfId="0" applyFont="1" applyFill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 applyProtection="1">
      <alignment horizontal="center" vertical="center" shrinkToFit="1"/>
      <protection locked="0"/>
    </xf>
    <xf numFmtId="0" fontId="3" fillId="6" borderId="4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Fill="1" applyBorder="1" applyAlignment="1" applyProtection="1">
      <alignment horizontal="center" vertical="center" shrinkToFit="1"/>
      <protection locked="0"/>
    </xf>
    <xf numFmtId="0" fontId="0" fillId="0" borderId="9" xfId="0" applyFill="1" applyBorder="1" applyAlignment="1" applyProtection="1">
      <alignment horizontal="center" vertical="center"/>
    </xf>
    <xf numFmtId="0" fontId="25" fillId="0" borderId="1" xfId="2" applyFont="1" applyBorder="1" applyAlignment="1">
      <alignment shrinkToFit="1"/>
    </xf>
    <xf numFmtId="0" fontId="13" fillId="0" borderId="11" xfId="2" applyFont="1" applyBorder="1" applyAlignment="1">
      <alignment horizontal="center" vertical="center" shrinkToFit="1"/>
    </xf>
    <xf numFmtId="176" fontId="13" fillId="2" borderId="11" xfId="2" applyNumberFormat="1" applyFont="1" applyFill="1" applyBorder="1" applyAlignment="1">
      <alignment horizontal="center" vertical="center" shrinkToFit="1"/>
    </xf>
    <xf numFmtId="0" fontId="13" fillId="2" borderId="11" xfId="2" applyFont="1" applyFill="1" applyBorder="1" applyAlignment="1">
      <alignment horizontal="left" vertical="center" shrinkToFit="1"/>
    </xf>
    <xf numFmtId="0" fontId="13" fillId="0" borderId="11" xfId="2" applyFont="1" applyFill="1" applyBorder="1" applyAlignment="1">
      <alignment horizontal="center" vertical="center" shrinkToFit="1"/>
    </xf>
    <xf numFmtId="0" fontId="13" fillId="2" borderId="11" xfId="2" applyFont="1" applyFill="1" applyBorder="1" applyAlignment="1">
      <alignment horizontal="center" vertical="center" shrinkToFit="1"/>
    </xf>
    <xf numFmtId="0" fontId="13" fillId="2" borderId="11" xfId="2" applyNumberFormat="1" applyFont="1" applyFill="1" applyBorder="1" applyAlignment="1">
      <alignment horizontal="center" vertical="center" shrinkToFit="1"/>
    </xf>
    <xf numFmtId="0" fontId="21" fillId="0" borderId="11" xfId="2" applyFont="1" applyBorder="1" applyAlignment="1">
      <alignment shrinkToFit="1"/>
    </xf>
    <xf numFmtId="0" fontId="21" fillId="0" borderId="0" xfId="2" applyFont="1" applyBorder="1" applyAlignment="1"/>
    <xf numFmtId="0" fontId="13" fillId="0" borderId="12" xfId="2" applyFont="1" applyBorder="1" applyAlignment="1">
      <alignment horizontal="center" vertical="center" shrinkToFit="1"/>
    </xf>
    <xf numFmtId="176" fontId="13" fillId="2" borderId="12" xfId="2" applyNumberFormat="1" applyFont="1" applyFill="1" applyBorder="1" applyAlignment="1">
      <alignment horizontal="center" vertical="center" shrinkToFit="1"/>
    </xf>
    <xf numFmtId="0" fontId="13" fillId="2" borderId="12" xfId="2" applyFont="1" applyFill="1" applyBorder="1" applyAlignment="1">
      <alignment horizontal="left" vertical="center" shrinkToFit="1"/>
    </xf>
    <xf numFmtId="0" fontId="13" fillId="0" borderId="12" xfId="2" applyFont="1" applyFill="1" applyBorder="1" applyAlignment="1">
      <alignment horizontal="center" vertical="center" shrinkToFit="1"/>
    </xf>
    <xf numFmtId="0" fontId="13" fillId="2" borderId="12" xfId="2" applyFont="1" applyFill="1" applyBorder="1" applyAlignment="1">
      <alignment horizontal="center" vertical="center" shrinkToFit="1"/>
    </xf>
    <xf numFmtId="0" fontId="13" fillId="2" borderId="12" xfId="2" applyNumberFormat="1" applyFont="1" applyFill="1" applyBorder="1" applyAlignment="1">
      <alignment horizontal="center" vertical="center" shrinkToFit="1"/>
    </xf>
    <xf numFmtId="0" fontId="21" fillId="0" borderId="12" xfId="2" applyFont="1" applyBorder="1" applyAlignment="1">
      <alignment shrinkToFit="1"/>
    </xf>
    <xf numFmtId="0" fontId="16" fillId="0" borderId="13" xfId="2" applyFont="1" applyBorder="1" applyAlignment="1">
      <alignment horizontal="left" vertical="center" shrinkToFit="1"/>
    </xf>
    <xf numFmtId="0" fontId="13" fillId="0" borderId="13" xfId="2" applyFont="1" applyBorder="1" applyAlignment="1">
      <alignment vertical="center" shrinkToFit="1"/>
    </xf>
    <xf numFmtId="0" fontId="13" fillId="0" borderId="13" xfId="2" applyFont="1" applyFill="1" applyBorder="1" applyAlignment="1">
      <alignment horizontal="center" vertical="center" shrinkToFit="1"/>
    </xf>
    <xf numFmtId="0" fontId="21" fillId="0" borderId="13" xfId="2" applyFont="1" applyBorder="1" applyAlignment="1"/>
    <xf numFmtId="0" fontId="13" fillId="0" borderId="10" xfId="2" applyFont="1" applyBorder="1" applyAlignment="1">
      <alignment horizontal="center" vertical="center" shrinkToFit="1"/>
    </xf>
    <xf numFmtId="0" fontId="13" fillId="2" borderId="11" xfId="2" quotePrefix="1" applyNumberFormat="1" applyFont="1" applyFill="1" applyBorder="1" applyAlignment="1">
      <alignment horizontal="center" vertical="center" shrinkToFit="1"/>
    </xf>
    <xf numFmtId="0" fontId="13" fillId="0" borderId="14" xfId="2" applyFont="1" applyBorder="1" applyAlignment="1">
      <alignment horizontal="center" vertical="center" shrinkToFit="1"/>
    </xf>
    <xf numFmtId="0" fontId="13" fillId="2" borderId="12" xfId="2" quotePrefix="1" applyNumberFormat="1" applyFont="1" applyFill="1" applyBorder="1" applyAlignment="1">
      <alignment horizontal="center" vertical="center" shrinkToFit="1"/>
    </xf>
    <xf numFmtId="0" fontId="16" fillId="0" borderId="15" xfId="2" applyFont="1" applyBorder="1" applyAlignment="1">
      <alignment horizontal="left" vertical="center" shrinkToFit="1"/>
    </xf>
    <xf numFmtId="0" fontId="13" fillId="0" borderId="15" xfId="2" applyFont="1" applyBorder="1" applyAlignment="1">
      <alignment vertical="center" shrinkToFit="1"/>
    </xf>
    <xf numFmtId="0" fontId="13" fillId="0" borderId="15" xfId="2" applyFont="1" applyFill="1" applyBorder="1" applyAlignment="1">
      <alignment horizontal="center" vertical="center" shrinkToFit="1"/>
    </xf>
    <xf numFmtId="0" fontId="21" fillId="0" borderId="15" xfId="2" applyFont="1" applyBorder="1" applyAlignment="1"/>
    <xf numFmtId="176" fontId="13" fillId="2" borderId="10" xfId="2" applyNumberFormat="1" applyFont="1" applyFill="1" applyBorder="1" applyAlignment="1">
      <alignment horizontal="center" vertical="center" shrinkToFit="1"/>
    </xf>
    <xf numFmtId="0" fontId="13" fillId="2" borderId="10" xfId="2" applyFont="1" applyFill="1" applyBorder="1" applyAlignment="1">
      <alignment vertical="center" shrinkToFit="1"/>
    </xf>
    <xf numFmtId="0" fontId="13" fillId="0" borderId="10" xfId="2" applyFont="1" applyFill="1" applyBorder="1" applyAlignment="1">
      <alignment horizontal="center" vertical="center" shrinkToFit="1"/>
    </xf>
    <xf numFmtId="0" fontId="13" fillId="2" borderId="10" xfId="2" applyFont="1" applyFill="1" applyBorder="1" applyAlignment="1">
      <alignment horizontal="center" vertical="center" shrinkToFit="1"/>
    </xf>
    <xf numFmtId="0" fontId="13" fillId="0" borderId="10" xfId="2" quotePrefix="1" applyNumberFormat="1" applyFont="1" applyFill="1" applyBorder="1" applyAlignment="1">
      <alignment horizontal="center" vertical="center" shrinkToFit="1"/>
    </xf>
    <xf numFmtId="0" fontId="21" fillId="0" borderId="10" xfId="2" applyFont="1" applyBorder="1" applyAlignment="1">
      <alignment shrinkToFit="1"/>
    </xf>
    <xf numFmtId="0" fontId="16" fillId="4" borderId="16" xfId="2" applyFont="1" applyFill="1" applyBorder="1" applyAlignment="1">
      <alignment horizontal="justify" vertical="center" shrinkToFit="1"/>
    </xf>
    <xf numFmtId="0" fontId="13" fillId="0" borderId="17" xfId="2" applyFont="1" applyBorder="1" applyAlignment="1">
      <alignment horizontal="center" vertical="center" shrinkToFit="1"/>
    </xf>
    <xf numFmtId="176" fontId="13" fillId="2" borderId="17" xfId="2" applyNumberFormat="1" applyFont="1" applyFill="1" applyBorder="1" applyAlignment="1">
      <alignment horizontal="center" vertical="center" shrinkToFit="1"/>
    </xf>
    <xf numFmtId="0" fontId="13" fillId="2" borderId="17" xfId="2" applyFont="1" applyFill="1" applyBorder="1" applyAlignment="1">
      <alignment horizontal="justify" vertical="center" shrinkToFit="1"/>
    </xf>
    <xf numFmtId="0" fontId="13" fillId="0" borderId="17" xfId="2" applyFont="1" applyFill="1" applyBorder="1" applyAlignment="1">
      <alignment horizontal="center" vertical="center" shrinkToFit="1"/>
    </xf>
    <xf numFmtId="0" fontId="13" fillId="2" borderId="17" xfId="2" applyFont="1" applyFill="1" applyBorder="1" applyAlignment="1">
      <alignment horizontal="center" vertical="center" shrinkToFit="1"/>
    </xf>
    <xf numFmtId="0" fontId="13" fillId="2" borderId="17" xfId="2" quotePrefix="1" applyNumberFormat="1" applyFont="1" applyFill="1" applyBorder="1" applyAlignment="1">
      <alignment horizontal="center" vertical="center" shrinkToFit="1"/>
    </xf>
    <xf numFmtId="0" fontId="13" fillId="0" borderId="17" xfId="2" applyFont="1" applyBorder="1" applyAlignment="1">
      <alignment vertical="center" shrinkToFit="1"/>
    </xf>
    <xf numFmtId="0" fontId="16" fillId="4" borderId="18" xfId="2" applyFont="1" applyFill="1" applyBorder="1" applyAlignment="1">
      <alignment horizontal="justify" vertical="center" shrinkToFit="1"/>
    </xf>
    <xf numFmtId="0" fontId="13" fillId="0" borderId="19" xfId="2" applyFont="1" applyFill="1" applyBorder="1" applyAlignment="1">
      <alignment horizontal="center" vertical="center" shrinkToFit="1"/>
    </xf>
    <xf numFmtId="0" fontId="13" fillId="0" borderId="19" xfId="2" applyFont="1" applyFill="1" applyBorder="1" applyAlignment="1">
      <alignment vertical="center" shrinkToFit="1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 vertical="center" shrinkToFit="1"/>
    </xf>
    <xf numFmtId="0" fontId="3" fillId="0" borderId="5" xfId="0" applyFont="1" applyFill="1" applyBorder="1" applyAlignment="1" applyProtection="1">
      <alignment horizontal="center" vertical="center" shrinkToFi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left" vertical="top" wrapText="1" shrinkToFit="1"/>
    </xf>
    <xf numFmtId="0" fontId="3" fillId="0" borderId="0" xfId="0" applyFont="1" applyFill="1" applyBorder="1" applyAlignment="1" applyProtection="1">
      <alignment horizontal="left" vertical="center" wrapText="1" shrinkToFit="1"/>
    </xf>
    <xf numFmtId="0" fontId="3" fillId="6" borderId="3" xfId="0" applyFont="1" applyFill="1" applyBorder="1" applyAlignment="1" applyProtection="1">
      <alignment horizontal="center" vertical="center" shrinkToFit="1"/>
    </xf>
    <xf numFmtId="0" fontId="3" fillId="6" borderId="4" xfId="0" applyFont="1" applyFill="1" applyBorder="1" applyAlignment="1" applyProtection="1">
      <alignment horizontal="center" vertical="center" shrinkToFit="1"/>
    </xf>
    <xf numFmtId="0" fontId="3" fillId="6" borderId="7" xfId="0" applyFont="1" applyFill="1" applyBorder="1" applyAlignment="1" applyProtection="1">
      <alignment horizontal="center" vertical="center" shrinkToFit="1"/>
    </xf>
    <xf numFmtId="0" fontId="3" fillId="0" borderId="8" xfId="0" applyFont="1" applyFill="1" applyBorder="1" applyAlignment="1" applyProtection="1">
      <alignment horizontal="center" vertical="center" shrinkToFit="1"/>
    </xf>
    <xf numFmtId="0" fontId="3" fillId="0" borderId="7" xfId="0" applyFont="1" applyFill="1" applyBorder="1" applyAlignment="1" applyProtection="1">
      <alignment horizontal="center" vertical="center" shrinkToFit="1"/>
    </xf>
    <xf numFmtId="0" fontId="3" fillId="6" borderId="8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/>
    </xf>
    <xf numFmtId="0" fontId="17" fillId="5" borderId="10" xfId="0" applyFont="1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 shrinkToFit="1"/>
    </xf>
    <xf numFmtId="0" fontId="6" fillId="0" borderId="7" xfId="0" applyFont="1" applyFill="1" applyBorder="1" applyAlignment="1" applyProtection="1">
      <alignment horizontal="center" vertical="center" shrinkToFit="1"/>
    </xf>
    <xf numFmtId="49" fontId="3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indent="1"/>
      <protection locked="0"/>
    </xf>
    <xf numFmtId="0" fontId="6" fillId="0" borderId="0" xfId="0" applyFont="1" applyFill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6" fillId="0" borderId="3" xfId="0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 vertical="center" shrinkToFit="1"/>
    </xf>
    <xf numFmtId="0" fontId="6" fillId="0" borderId="5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 vertical="center" shrinkToFit="1"/>
      <protection locked="0"/>
    </xf>
    <xf numFmtId="0" fontId="3" fillId="6" borderId="8" xfId="0" applyFont="1" applyFill="1" applyBorder="1" applyAlignment="1" applyProtection="1">
      <alignment horizontal="center" vertical="center" shrinkToFit="1"/>
      <protection locked="0"/>
    </xf>
    <xf numFmtId="0" fontId="3" fillId="6" borderId="4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wrapText="1" shrinkToFit="1"/>
      <protection locked="0"/>
    </xf>
    <xf numFmtId="0" fontId="3" fillId="0" borderId="4" xfId="0" applyFont="1" applyBorder="1" applyAlignment="1" applyProtection="1">
      <alignment horizontal="center" vertical="center" wrapText="1" shrinkToFit="1"/>
      <protection locked="0"/>
    </xf>
    <xf numFmtId="0" fontId="3" fillId="0" borderId="5" xfId="0" applyFont="1" applyBorder="1" applyAlignment="1" applyProtection="1">
      <alignment horizontal="center" vertical="center" wrapText="1" shrinkToFit="1"/>
      <protection locked="0"/>
    </xf>
    <xf numFmtId="0" fontId="3" fillId="6" borderId="8" xfId="0" applyFont="1" applyFill="1" applyBorder="1" applyAlignment="1" applyProtection="1">
      <alignment horizontal="center" vertical="center" wrapText="1" shrinkToFit="1"/>
      <protection locked="0"/>
    </xf>
    <xf numFmtId="0" fontId="3" fillId="6" borderId="4" xfId="0" applyFont="1" applyFill="1" applyBorder="1" applyAlignment="1" applyProtection="1">
      <alignment horizontal="center" vertical="center" wrapText="1" shrinkToFit="1"/>
      <protection locked="0"/>
    </xf>
    <xf numFmtId="0" fontId="3" fillId="6" borderId="5" xfId="0" applyFont="1" applyFill="1" applyBorder="1" applyAlignment="1" applyProtection="1">
      <alignment horizontal="center" vertical="center" wrapText="1" shrinkToFit="1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 shrinkToFit="1"/>
      <protection locked="0"/>
    </xf>
  </cellXfs>
  <cellStyles count="3">
    <cellStyle name="標準" xfId="0" builtinId="0"/>
    <cellStyle name="標準 2" xfId="1"/>
    <cellStyle name="標準 2 2" xfId="2"/>
  </cellStyles>
  <dxfs count="5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 patternType="solid"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colors>
    <mruColors>
      <color rgb="FFB2F3F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161926</xdr:colOff>
      <xdr:row>42</xdr:row>
      <xdr:rowOff>1762124</xdr:rowOff>
    </xdr:from>
    <xdr:to>
      <xdr:col>34</xdr:col>
      <xdr:colOff>952500</xdr:colOff>
      <xdr:row>45</xdr:row>
      <xdr:rowOff>180974</xdr:rowOff>
    </xdr:to>
    <xdr:sp macro="" textlink="">
      <xdr:nvSpPr>
        <xdr:cNvPr id="5" name="Text Box 9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715126" y="12496799"/>
          <a:ext cx="1971674" cy="714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メールを送信する際に，このセルの内容をコピーして，メールの「送信先アドレス」「件名」の欄に貼り付ける等の利用ができます。</a:t>
          </a:r>
        </a:p>
      </xdr:txBody>
    </xdr:sp>
    <xdr:clientData/>
  </xdr:twoCellAnchor>
  <xdr:twoCellAnchor>
    <xdr:from>
      <xdr:col>29</xdr:col>
      <xdr:colOff>266700</xdr:colOff>
      <xdr:row>43</xdr:row>
      <xdr:rowOff>142875</xdr:rowOff>
    </xdr:from>
    <xdr:to>
      <xdr:col>30</xdr:col>
      <xdr:colOff>114300</xdr:colOff>
      <xdr:row>44</xdr:row>
      <xdr:rowOff>161925</xdr:rowOff>
    </xdr:to>
    <xdr:sp macro="" textlink="">
      <xdr:nvSpPr>
        <xdr:cNvPr id="6" name="AutoShape 4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/>
        </xdr:cNvSpPr>
      </xdr:nvSpPr>
      <xdr:spPr bwMode="auto">
        <a:xfrm>
          <a:off x="6543675" y="12696825"/>
          <a:ext cx="123825" cy="257175"/>
        </a:xfrm>
        <a:prstGeom prst="rightBracket">
          <a:avLst>
            <a:gd name="adj" fmla="val 1410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F47"/>
  <sheetViews>
    <sheetView tabSelected="1" view="pageBreakPreview" topLeftCell="N1" zoomScaleNormal="100" zoomScaleSheetLayoutView="100" workbookViewId="0">
      <selection activeCell="AD7" sqref="AD7"/>
    </sheetView>
  </sheetViews>
  <sheetFormatPr defaultColWidth="4.25" defaultRowHeight="15.75" customHeight="1"/>
  <cols>
    <col min="1" max="1" width="7.75" style="7" hidden="1" customWidth="1"/>
    <col min="2" max="2" width="7.25" style="7" hidden="1" customWidth="1"/>
    <col min="3" max="3" width="9" style="8" hidden="1" customWidth="1"/>
    <col min="4" max="4" width="10.75" style="9" hidden="1" customWidth="1"/>
    <col min="5" max="5" width="11" style="7" hidden="1" customWidth="1"/>
    <col min="6" max="6" width="11.25" style="7" hidden="1" customWidth="1"/>
    <col min="7" max="7" width="12" style="7" hidden="1" customWidth="1"/>
    <col min="8" max="8" width="10.25" style="9" hidden="1" customWidth="1"/>
    <col min="9" max="9" width="7" style="9" hidden="1" customWidth="1"/>
    <col min="10" max="10" width="13.875" style="9" hidden="1" customWidth="1"/>
    <col min="11" max="11" width="9.375" style="9" hidden="1" customWidth="1"/>
    <col min="12" max="12" width="9.25" style="9" hidden="1" customWidth="1"/>
    <col min="13" max="13" width="12.875" style="9" hidden="1" customWidth="1"/>
    <col min="14" max="14" width="7" style="10" customWidth="1"/>
    <col min="15" max="20" width="5.625" style="10" customWidth="1"/>
    <col min="21" max="21" width="7.5" style="14" customWidth="1"/>
    <col min="22" max="23" width="4.625" style="10" customWidth="1"/>
    <col min="24" max="25" width="4.25" style="10" customWidth="1"/>
    <col min="26" max="26" width="4.5" style="10" customWidth="1"/>
    <col min="27" max="28" width="4.125" style="10" customWidth="1"/>
    <col min="29" max="30" width="3.625" style="10" customWidth="1"/>
    <col min="31" max="34" width="3.875" style="10" customWidth="1"/>
    <col min="35" max="35" width="13.75" style="10" customWidth="1"/>
    <col min="36" max="39" width="4.25" style="16" customWidth="1"/>
    <col min="40" max="42" width="4.25" style="10" customWidth="1"/>
    <col min="43" max="16384" width="4.25" style="10"/>
  </cols>
  <sheetData>
    <row r="1" spans="3:42" s="2" customFormat="1" ht="15.75" customHeight="1">
      <c r="C1" s="3"/>
      <c r="D1" s="4"/>
      <c r="H1" s="4"/>
      <c r="I1" s="4"/>
      <c r="J1" s="4"/>
      <c r="K1" s="4"/>
      <c r="L1" s="4"/>
      <c r="M1" s="4"/>
      <c r="N1" s="2" t="s">
        <v>110</v>
      </c>
      <c r="T1" s="5"/>
      <c r="U1" s="6"/>
      <c r="V1" s="5"/>
      <c r="W1" s="5"/>
      <c r="X1" s="5"/>
      <c r="AB1" s="57" t="s">
        <v>66</v>
      </c>
      <c r="AC1" s="57"/>
      <c r="AD1" s="57"/>
      <c r="AE1" s="57"/>
      <c r="AF1" s="57"/>
      <c r="AG1" s="57"/>
      <c r="AH1" s="57"/>
      <c r="AI1" s="5"/>
      <c r="AJ1" s="172"/>
      <c r="AK1" s="172"/>
      <c r="AL1" s="172"/>
      <c r="AM1" s="172"/>
    </row>
    <row r="2" spans="3:42" ht="15.75" customHeight="1">
      <c r="T2" s="11"/>
      <c r="U2" s="12"/>
      <c r="V2" s="11"/>
      <c r="W2" s="11"/>
      <c r="X2" s="11"/>
      <c r="AC2" s="11"/>
      <c r="AD2" s="11"/>
      <c r="AE2" s="11"/>
      <c r="AF2" s="11"/>
      <c r="AG2" s="11"/>
      <c r="AH2" s="11"/>
      <c r="AI2" s="11"/>
      <c r="AJ2" s="13"/>
      <c r="AK2" s="13"/>
      <c r="AL2" s="13"/>
      <c r="AM2" s="13"/>
    </row>
    <row r="3" spans="3:42" ht="15.75" hidden="1" customHeight="1">
      <c r="AC3" s="56"/>
      <c r="AD3" s="174"/>
      <c r="AE3" s="174"/>
      <c r="AF3" s="174"/>
      <c r="AG3" s="11"/>
      <c r="AH3" s="11"/>
      <c r="AI3" s="11"/>
      <c r="AJ3" s="110"/>
      <c r="AK3" s="173"/>
      <c r="AL3" s="173"/>
      <c r="AM3" s="173"/>
    </row>
    <row r="4" spans="3:42" ht="27" customHeight="1">
      <c r="N4" s="15"/>
      <c r="O4" s="15"/>
      <c r="P4" s="15"/>
      <c r="Q4" s="15"/>
      <c r="R4" s="15"/>
      <c r="S4" s="15"/>
      <c r="T4" s="15"/>
      <c r="V4" s="15"/>
      <c r="W4" s="15"/>
      <c r="X4" s="15"/>
      <c r="Y4" s="15"/>
      <c r="Z4" s="15"/>
      <c r="AA4" s="15"/>
      <c r="AN4" s="17"/>
      <c r="AO4" s="17"/>
    </row>
    <row r="5" spans="3:42" ht="15.75" customHeight="1">
      <c r="N5" s="175" t="s">
        <v>111</v>
      </c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N5" s="17"/>
      <c r="AO5" s="17"/>
      <c r="AP5" s="18"/>
    </row>
    <row r="6" spans="3:42" ht="8.25" customHeight="1">
      <c r="N6" s="15"/>
      <c r="O6" s="15"/>
      <c r="P6" s="15"/>
      <c r="Q6" s="15"/>
      <c r="R6" s="15"/>
      <c r="S6" s="15"/>
      <c r="T6" s="15"/>
      <c r="V6" s="15"/>
      <c r="W6" s="15"/>
      <c r="X6" s="15"/>
      <c r="Y6" s="15"/>
      <c r="Z6" s="15"/>
      <c r="AA6" s="15"/>
      <c r="AN6" s="17"/>
      <c r="AO6" s="17"/>
      <c r="AP6" s="18"/>
    </row>
    <row r="7" spans="3:42" ht="15.75" customHeight="1">
      <c r="N7" s="19"/>
      <c r="O7" s="19"/>
      <c r="P7" s="19"/>
      <c r="Q7" s="19"/>
      <c r="R7" s="19"/>
      <c r="S7" s="20"/>
      <c r="T7" s="20"/>
      <c r="U7" s="21"/>
      <c r="V7" s="20"/>
      <c r="W7" s="19"/>
      <c r="X7" s="19"/>
      <c r="Y7" s="19"/>
      <c r="Z7" s="19"/>
      <c r="AA7" s="19"/>
      <c r="AB7" s="181" t="s">
        <v>90</v>
      </c>
      <c r="AC7" s="181"/>
      <c r="AD7" s="105"/>
      <c r="AE7" s="23" t="s">
        <v>8</v>
      </c>
      <c r="AF7" s="60"/>
      <c r="AG7" s="23" t="s">
        <v>9</v>
      </c>
      <c r="AH7" s="60"/>
      <c r="AI7" s="23" t="s">
        <v>10</v>
      </c>
      <c r="AJ7" s="24"/>
      <c r="AN7" s="17"/>
      <c r="AO7" s="17"/>
      <c r="AP7" s="18"/>
    </row>
    <row r="8" spans="3:42" ht="10.5" customHeight="1">
      <c r="N8" s="19"/>
      <c r="O8" s="19"/>
      <c r="P8" s="19"/>
      <c r="Q8" s="19"/>
      <c r="R8" s="19"/>
      <c r="S8" s="20"/>
      <c r="T8" s="20"/>
      <c r="U8" s="21"/>
      <c r="V8" s="20"/>
      <c r="W8" s="19"/>
      <c r="X8" s="19"/>
      <c r="Y8" s="19"/>
      <c r="Z8" s="19"/>
      <c r="AA8" s="19"/>
      <c r="AB8" s="22"/>
      <c r="AC8" s="20"/>
      <c r="AD8" s="20"/>
      <c r="AE8" s="20"/>
      <c r="AF8" s="20"/>
      <c r="AG8" s="20"/>
      <c r="AH8" s="20"/>
      <c r="AI8" s="25"/>
      <c r="AJ8" s="24"/>
      <c r="AN8" s="17"/>
      <c r="AO8" s="17"/>
      <c r="AP8" s="18"/>
    </row>
    <row r="9" spans="3:42" ht="15.75" customHeight="1">
      <c r="N9" s="19" t="s">
        <v>6</v>
      </c>
      <c r="O9" s="19"/>
      <c r="P9" s="19"/>
      <c r="Q9" s="19"/>
      <c r="R9" s="19"/>
      <c r="S9" s="19"/>
      <c r="T9" s="19"/>
      <c r="U9" s="26"/>
      <c r="V9" s="19"/>
      <c r="W9" s="19"/>
      <c r="X9" s="19"/>
      <c r="Y9" s="19"/>
      <c r="Z9" s="19"/>
      <c r="AA9" s="19"/>
      <c r="AB9" s="22"/>
      <c r="AC9" s="22"/>
      <c r="AD9" s="22"/>
      <c r="AE9" s="22"/>
      <c r="AF9" s="22"/>
      <c r="AG9" s="22"/>
      <c r="AH9" s="22"/>
      <c r="AI9" s="22"/>
      <c r="AJ9" s="24"/>
      <c r="AN9" s="17"/>
      <c r="AO9" s="17"/>
      <c r="AP9" s="18"/>
    </row>
    <row r="10" spans="3:42" ht="9" customHeight="1">
      <c r="N10" s="19"/>
      <c r="O10" s="19"/>
      <c r="P10" s="19"/>
      <c r="Q10" s="19"/>
      <c r="R10" s="19"/>
      <c r="S10" s="19"/>
      <c r="T10" s="19"/>
      <c r="U10" s="26"/>
      <c r="V10" s="19"/>
      <c r="W10" s="19"/>
      <c r="X10" s="19"/>
      <c r="Y10" s="19"/>
      <c r="Z10" s="19"/>
      <c r="AA10" s="19"/>
      <c r="AB10" s="22"/>
      <c r="AC10" s="22"/>
      <c r="AD10" s="22"/>
      <c r="AE10" s="22"/>
      <c r="AF10" s="22"/>
      <c r="AG10" s="22"/>
      <c r="AH10" s="22"/>
      <c r="AI10" s="22"/>
      <c r="AJ10" s="24"/>
      <c r="AN10" s="17"/>
      <c r="AO10" s="17"/>
      <c r="AP10" s="18"/>
    </row>
    <row r="11" spans="3:42" ht="9" customHeight="1">
      <c r="N11" s="19"/>
      <c r="O11" s="19"/>
      <c r="P11" s="19"/>
      <c r="Q11" s="19"/>
      <c r="R11" s="19"/>
      <c r="S11" s="19"/>
      <c r="T11" s="19"/>
      <c r="U11" s="26"/>
      <c r="V11" s="19"/>
      <c r="W11" s="19"/>
      <c r="X11" s="19"/>
      <c r="Y11" s="19"/>
      <c r="Z11" s="19"/>
      <c r="AA11" s="22"/>
      <c r="AB11" s="22"/>
      <c r="AC11" s="22"/>
      <c r="AD11" s="22"/>
      <c r="AE11" s="22"/>
      <c r="AF11" s="22"/>
      <c r="AG11" s="22"/>
      <c r="AH11" s="22"/>
      <c r="AI11" s="22"/>
      <c r="AJ11" s="24"/>
      <c r="AN11" s="17"/>
      <c r="AO11" s="17"/>
      <c r="AP11" s="18"/>
    </row>
    <row r="12" spans="3:42" ht="20.25" customHeight="1">
      <c r="N12" s="19"/>
      <c r="O12" s="19"/>
      <c r="P12" s="19"/>
      <c r="Q12" s="19"/>
      <c r="R12" s="19"/>
      <c r="S12" s="27"/>
      <c r="T12" s="27"/>
      <c r="U12" s="26"/>
      <c r="V12" s="27"/>
      <c r="W12" s="19"/>
      <c r="X12" s="19"/>
      <c r="Y12" s="19"/>
      <c r="Z12" s="180" t="s">
        <v>69</v>
      </c>
      <c r="AA12" s="180"/>
      <c r="AB12" s="182"/>
      <c r="AC12" s="182"/>
      <c r="AD12" s="182"/>
      <c r="AE12" s="182"/>
      <c r="AF12" s="182"/>
      <c r="AG12" s="182"/>
      <c r="AH12" s="182"/>
      <c r="AI12" s="182"/>
      <c r="AJ12" s="24"/>
      <c r="AN12" s="17"/>
      <c r="AO12" s="17"/>
      <c r="AP12" s="18"/>
    </row>
    <row r="13" spans="3:42" ht="9" customHeight="1">
      <c r="N13" s="64"/>
      <c r="O13" s="64"/>
      <c r="P13" s="64"/>
      <c r="Q13" s="64"/>
      <c r="R13" s="64"/>
      <c r="S13" s="64"/>
      <c r="T13" s="64"/>
      <c r="U13" s="63"/>
      <c r="V13" s="64"/>
      <c r="W13" s="64"/>
      <c r="X13" s="64"/>
      <c r="Y13" s="64"/>
      <c r="Z13" s="65"/>
      <c r="AA13" s="66"/>
      <c r="AB13" s="66"/>
      <c r="AC13" s="66"/>
      <c r="AD13" s="66"/>
      <c r="AE13" s="66"/>
      <c r="AF13" s="66"/>
      <c r="AG13" s="66"/>
      <c r="AH13" s="66"/>
      <c r="AI13" s="66"/>
      <c r="AJ13" s="24"/>
      <c r="AN13" s="17"/>
      <c r="AO13" s="17"/>
      <c r="AP13" s="18"/>
    </row>
    <row r="14" spans="3:42" ht="21" customHeight="1">
      <c r="N14" s="19"/>
      <c r="O14" s="19"/>
      <c r="P14" s="19"/>
      <c r="Q14" s="19"/>
      <c r="R14" s="19"/>
      <c r="S14" s="27"/>
      <c r="T14" s="27"/>
      <c r="U14" s="26"/>
      <c r="V14" s="27"/>
      <c r="W14" s="19"/>
      <c r="X14" s="19"/>
      <c r="Y14" s="19"/>
      <c r="Z14" s="180" t="s">
        <v>65</v>
      </c>
      <c r="AA14" s="180"/>
      <c r="AB14" s="182"/>
      <c r="AC14" s="182"/>
      <c r="AD14" s="182"/>
      <c r="AE14" s="182"/>
      <c r="AF14" s="182"/>
      <c r="AG14" s="182"/>
      <c r="AH14" s="182"/>
      <c r="AI14" s="182"/>
      <c r="AJ14" s="24"/>
      <c r="AN14" s="17"/>
      <c r="AO14" s="17"/>
      <c r="AP14" s="18"/>
    </row>
    <row r="15" spans="3:42" ht="11.25" customHeight="1">
      <c r="N15" s="64"/>
      <c r="O15" s="64"/>
      <c r="P15" s="64"/>
      <c r="Q15" s="64"/>
      <c r="R15" s="64"/>
      <c r="S15" s="64"/>
      <c r="T15" s="64"/>
      <c r="U15" s="63"/>
      <c r="V15" s="64"/>
      <c r="W15" s="64"/>
      <c r="X15" s="64"/>
      <c r="Y15" s="64"/>
      <c r="Z15" s="65"/>
      <c r="AA15" s="65"/>
      <c r="AB15" s="66"/>
      <c r="AC15" s="66"/>
      <c r="AD15" s="66"/>
      <c r="AE15" s="66"/>
      <c r="AF15" s="66"/>
      <c r="AG15" s="66"/>
      <c r="AH15" s="66"/>
      <c r="AI15" s="66"/>
      <c r="AN15" s="17"/>
      <c r="AO15" s="17"/>
      <c r="AP15" s="18"/>
    </row>
    <row r="16" spans="3:42" ht="18.75" customHeight="1">
      <c r="N16" s="19"/>
      <c r="O16" s="19"/>
      <c r="P16" s="19"/>
      <c r="Q16" s="19"/>
      <c r="R16" s="19"/>
      <c r="S16" s="27"/>
      <c r="T16" s="27"/>
      <c r="U16" s="26"/>
      <c r="V16" s="27"/>
      <c r="W16" s="19"/>
      <c r="X16" s="19"/>
      <c r="Y16" s="19"/>
      <c r="Z16" s="185" t="s">
        <v>89</v>
      </c>
      <c r="AA16" s="186"/>
      <c r="AB16" s="187"/>
      <c r="AC16" s="178"/>
      <c r="AD16" s="179"/>
      <c r="AE16" s="62" t="s">
        <v>70</v>
      </c>
      <c r="AF16" s="179"/>
      <c r="AG16" s="179"/>
      <c r="AH16" s="62" t="s">
        <v>70</v>
      </c>
      <c r="AI16" s="61"/>
      <c r="AM16" s="17"/>
      <c r="AN16" s="17"/>
      <c r="AO16" s="17"/>
    </row>
    <row r="17" spans="1:42" ht="20.25" customHeight="1">
      <c r="N17" s="19" t="s">
        <v>5</v>
      </c>
      <c r="O17" s="19"/>
      <c r="P17" s="19"/>
      <c r="Q17" s="19"/>
      <c r="R17" s="19"/>
      <c r="S17" s="19"/>
      <c r="T17" s="19"/>
      <c r="U17" s="26"/>
      <c r="V17" s="19"/>
      <c r="W17" s="19"/>
      <c r="X17" s="19"/>
      <c r="Y17" s="19"/>
      <c r="Z17" s="19"/>
      <c r="AA17" s="19"/>
      <c r="AB17" s="22"/>
      <c r="AC17" s="22"/>
      <c r="AD17" s="22"/>
      <c r="AE17" s="22"/>
      <c r="AF17" s="22"/>
      <c r="AG17" s="22"/>
      <c r="AH17" s="22"/>
      <c r="AI17" s="22"/>
      <c r="AN17" s="17"/>
      <c r="AO17" s="17"/>
      <c r="AP17" s="17"/>
    </row>
    <row r="18" spans="1:42" ht="20.25" customHeight="1">
      <c r="N18" s="183" t="s">
        <v>47</v>
      </c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N18" s="17"/>
      <c r="AO18" s="17"/>
      <c r="AP18" s="17"/>
    </row>
    <row r="19" spans="1:42" ht="22.5" customHeight="1">
      <c r="N19" s="181" t="s">
        <v>2</v>
      </c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N19" s="17"/>
      <c r="AO19" s="17"/>
      <c r="AP19" s="17"/>
    </row>
    <row r="20" spans="1:42" s="11" customFormat="1" ht="15.75" customHeight="1">
      <c r="A20" s="30"/>
      <c r="B20" s="31"/>
      <c r="C20" s="31"/>
      <c r="D20" s="31"/>
      <c r="E20" s="32"/>
      <c r="F20" s="33"/>
      <c r="G20" s="34"/>
      <c r="H20" s="34"/>
      <c r="I20" s="35"/>
      <c r="J20" s="35"/>
      <c r="K20" s="35"/>
      <c r="L20" s="35"/>
      <c r="M20" s="33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J20" s="28"/>
      <c r="AK20" s="28"/>
      <c r="AL20" s="28"/>
      <c r="AM20" s="28"/>
      <c r="AN20" s="29"/>
      <c r="AO20" s="29"/>
      <c r="AP20" s="29"/>
    </row>
    <row r="21" spans="1:42" s="42" customFormat="1" ht="34.5" customHeight="1">
      <c r="A21" s="37" t="s">
        <v>0</v>
      </c>
      <c r="B21" s="37" t="s">
        <v>15</v>
      </c>
      <c r="C21" s="37" t="s">
        <v>1</v>
      </c>
      <c r="D21" s="37" t="s">
        <v>16</v>
      </c>
      <c r="E21" s="38" t="s">
        <v>17</v>
      </c>
      <c r="F21" s="37" t="s">
        <v>42</v>
      </c>
      <c r="G21" s="38" t="s">
        <v>43</v>
      </c>
      <c r="H21" s="38" t="s">
        <v>18</v>
      </c>
      <c r="I21" s="39" t="s">
        <v>20</v>
      </c>
      <c r="J21" s="39" t="s">
        <v>51</v>
      </c>
      <c r="K21" s="39" t="s">
        <v>59</v>
      </c>
      <c r="L21" s="39" t="s">
        <v>75</v>
      </c>
      <c r="M21" s="37" t="s">
        <v>41</v>
      </c>
      <c r="N21" s="40" t="s">
        <v>7</v>
      </c>
      <c r="O21" s="176" t="s">
        <v>14</v>
      </c>
      <c r="P21" s="186"/>
      <c r="Q21" s="186"/>
      <c r="R21" s="186"/>
      <c r="S21" s="186"/>
      <c r="T21" s="177"/>
      <c r="U21" s="41" t="s">
        <v>46</v>
      </c>
      <c r="V21" s="176" t="s">
        <v>3</v>
      </c>
      <c r="W21" s="177"/>
      <c r="X21" s="176" t="s">
        <v>71</v>
      </c>
      <c r="Y21" s="186"/>
      <c r="Z21" s="186"/>
      <c r="AA21" s="186"/>
      <c r="AB21" s="176" t="s">
        <v>112</v>
      </c>
      <c r="AC21" s="186"/>
      <c r="AD21" s="186"/>
      <c r="AE21" s="177"/>
      <c r="AF21" s="176" t="s">
        <v>72</v>
      </c>
      <c r="AG21" s="186"/>
      <c r="AH21" s="186"/>
      <c r="AI21" s="187"/>
      <c r="AJ21" s="16"/>
      <c r="AK21" s="16"/>
      <c r="AL21" s="43"/>
      <c r="AM21" s="43"/>
    </row>
    <row r="22" spans="1:42" s="44" customFormat="1" ht="25.5" customHeight="1">
      <c r="A22" s="44">
        <v>101</v>
      </c>
      <c r="B22" s="44" t="str">
        <f>IF(N22="","",#REF!)</f>
        <v/>
      </c>
      <c r="C22" s="45" t="str">
        <f>IF(N22="","",$AB$12)</f>
        <v/>
      </c>
      <c r="D22" s="46" t="str">
        <f>IF(N22="","",#REF!&amp;"-"&amp;$AB$12&amp;A22)</f>
        <v/>
      </c>
      <c r="E22" s="44">
        <f>IF(N22="",0,N22)</f>
        <v>0</v>
      </c>
      <c r="F22" s="44" t="e">
        <f>IF(VLOOKUP($N22,'R3研修事業一覧'!$1:$1048576,4,0)="","",VLOOKUP($N22,'R3研修事業一覧'!$1:$1048576,4,0))</f>
        <v>#N/A</v>
      </c>
      <c r="G22" s="47">
        <f>IF(N22="",0,MATCH(U22,'R3研修事業一覧'!$R:$R,0)-1)</f>
        <v>0</v>
      </c>
      <c r="H22" s="47" t="str">
        <f>IF(N22="","",VLOOKUP(E22,'R3研修事業一覧'!$1:$1048576,5,0))</f>
        <v/>
      </c>
      <c r="I22" s="47" t="str">
        <f t="shared" ref="I22:I36" si="0">IF(U22="","",E22*100+G22)</f>
        <v/>
      </c>
      <c r="J22" s="47" t="str">
        <f>IF(I22="","",(VLOOKUP(I22,'R3研修事業一覧'!C:AE,8,0)))&amp;""</f>
        <v/>
      </c>
      <c r="K22" s="47" t="e">
        <f>IF(VLOOKUP(I22,'R3研修事業一覧'!C:AE,5,0)=0,VLOOKUP(I22,'R3研修事業一覧'!C:AE,6,0),"")&amp;""</f>
        <v>#N/A</v>
      </c>
      <c r="L22" s="47" t="e">
        <f>IF(VLOOKUP(I22,'R3研修事業一覧'!$C:$AD,14,0)="","",VLOOKUP(I22,'R3研修事業一覧'!$C:$AD,14,0))</f>
        <v>#N/A</v>
      </c>
      <c r="M22" s="45" t="str">
        <f>IF(N22="","",#REF!&amp;"-"&amp;#REF!&amp;"-"&amp;$AF$16)</f>
        <v/>
      </c>
      <c r="N22" s="1"/>
      <c r="O22" s="159" t="str">
        <f t="shared" ref="O22:O29" si="1">IF(N22="","",F22)</f>
        <v/>
      </c>
      <c r="P22" s="160"/>
      <c r="Q22" s="160"/>
      <c r="R22" s="160"/>
      <c r="S22" s="160"/>
      <c r="T22" s="161"/>
      <c r="U22" s="108" t="str">
        <f t="shared" ref="U22:U30" si="2">IF(N22="","",H22)</f>
        <v/>
      </c>
      <c r="V22" s="162" t="str">
        <f t="shared" ref="V22" si="3">IF(N22="","",J22)</f>
        <v/>
      </c>
      <c r="W22" s="163"/>
      <c r="X22" s="162"/>
      <c r="Y22" s="188"/>
      <c r="Z22" s="188"/>
      <c r="AA22" s="188"/>
      <c r="AB22" s="162"/>
      <c r="AC22" s="188"/>
      <c r="AD22" s="188"/>
      <c r="AE22" s="163"/>
      <c r="AF22" s="191" t="str">
        <f>IF(N22="","",L22)</f>
        <v/>
      </c>
      <c r="AG22" s="192"/>
      <c r="AH22" s="192"/>
      <c r="AI22" s="193"/>
      <c r="AJ22" s="48"/>
      <c r="AK22" s="48"/>
      <c r="AL22" s="49"/>
      <c r="AM22" s="49"/>
    </row>
    <row r="23" spans="1:42" s="44" customFormat="1" ht="25.5" customHeight="1">
      <c r="A23" s="44">
        <v>102</v>
      </c>
      <c r="B23" s="44" t="str">
        <f>IF(N23="","",#REF!)</f>
        <v/>
      </c>
      <c r="C23" s="45" t="str">
        <f t="shared" ref="C23:C36" si="4">IF(N23="","",$AB$12)</f>
        <v/>
      </c>
      <c r="D23" s="46" t="str">
        <f>IF(N23="","",#REF!&amp;"-"&amp;$AB$12&amp;A23)</f>
        <v/>
      </c>
      <c r="E23" s="44">
        <f t="shared" ref="E23:E36" si="5">IF(N23="",0,N23)</f>
        <v>0</v>
      </c>
      <c r="F23" s="44" t="e">
        <f>IF(VLOOKUP($N23,'R3研修事業一覧'!$1:$1048576,4,0)="","",VLOOKUP($N23,'R3研修事業一覧'!$1:$1048576,4,0))</f>
        <v>#N/A</v>
      </c>
      <c r="G23" s="47">
        <f>IF(N23="",0,MATCH(U23,'R3研修事業一覧'!$R:$R,0)-1)</f>
        <v>0</v>
      </c>
      <c r="H23" s="47" t="str">
        <f>IF(N23="","",VLOOKUP(E23,'R3研修事業一覧'!$1:$1048576,5,0))</f>
        <v/>
      </c>
      <c r="I23" s="47" t="str">
        <f t="shared" si="0"/>
        <v/>
      </c>
      <c r="J23" s="47" t="str">
        <f>IF(I23="","",(VLOOKUP(I23,'R3研修事業一覧'!C:AE,8,0)))&amp;""</f>
        <v/>
      </c>
      <c r="K23" s="47" t="e">
        <f>IF(VLOOKUP(I23,'R3研修事業一覧'!C:AE,5,0)=0,VLOOKUP(I23,'R3研修事業一覧'!C:AE,6,0),"")&amp;""</f>
        <v>#N/A</v>
      </c>
      <c r="L23" s="47" t="e">
        <f>IF(VLOOKUP(I23,'R3研修事業一覧'!$C:$AD,14,0)="","",VLOOKUP(I23,'R3研修事業一覧'!$C:$AD,14,0))</f>
        <v>#N/A</v>
      </c>
      <c r="M23" s="45" t="str">
        <f>IF(N23="","",#REF!&amp;"-"&amp;#REF!&amp;"-"&amp;$AF$16)</f>
        <v/>
      </c>
      <c r="N23" s="1"/>
      <c r="O23" s="159" t="str">
        <f t="shared" ref="O23" si="6">IF(N23="","",F23)</f>
        <v/>
      </c>
      <c r="P23" s="160"/>
      <c r="Q23" s="160"/>
      <c r="R23" s="160"/>
      <c r="S23" s="160"/>
      <c r="T23" s="161"/>
      <c r="U23" s="59" t="str">
        <f t="shared" si="2"/>
        <v/>
      </c>
      <c r="V23" s="162" t="str">
        <f t="shared" ref="V23" si="7">IF(N23="","",J23)</f>
        <v/>
      </c>
      <c r="W23" s="163"/>
      <c r="X23" s="162"/>
      <c r="Y23" s="188"/>
      <c r="Z23" s="188"/>
      <c r="AA23" s="188"/>
      <c r="AB23" s="162"/>
      <c r="AC23" s="188"/>
      <c r="AD23" s="188"/>
      <c r="AE23" s="163"/>
      <c r="AF23" s="191" t="str">
        <f t="shared" ref="AF23:AF34" si="8">IF(N23="","",L23)</f>
        <v/>
      </c>
      <c r="AG23" s="192"/>
      <c r="AH23" s="192"/>
      <c r="AI23" s="193"/>
      <c r="AJ23" s="48"/>
      <c r="AK23" s="48"/>
      <c r="AL23" s="49"/>
      <c r="AM23" s="49"/>
    </row>
    <row r="24" spans="1:42" s="44" customFormat="1" ht="25.5" customHeight="1">
      <c r="A24" s="44">
        <v>103</v>
      </c>
      <c r="B24" s="44" t="str">
        <f>IF(N24="","",#REF!)</f>
        <v/>
      </c>
      <c r="C24" s="45" t="str">
        <f t="shared" si="4"/>
        <v/>
      </c>
      <c r="D24" s="46" t="str">
        <f>IF(N24="","",#REF!&amp;"-"&amp;$AB$12&amp;A24)</f>
        <v/>
      </c>
      <c r="E24" s="44">
        <f t="shared" si="5"/>
        <v>0</v>
      </c>
      <c r="F24" s="44" t="e">
        <f>IF(VLOOKUP($N24,'R3研修事業一覧'!$1:$1048576,4,0)="","",VLOOKUP($N24,'R3研修事業一覧'!$1:$1048576,4,0))</f>
        <v>#N/A</v>
      </c>
      <c r="G24" s="47">
        <f>IF(N24="",0,MATCH(U24,'R3研修事業一覧'!$R:$R,0)-1)</f>
        <v>0</v>
      </c>
      <c r="H24" s="47" t="str">
        <f>IF(N24="","",VLOOKUP(E24,'R3研修事業一覧'!$1:$1048576,5,0))</f>
        <v/>
      </c>
      <c r="I24" s="47" t="str">
        <f t="shared" si="0"/>
        <v/>
      </c>
      <c r="J24" s="47" t="str">
        <f>IF(I24="","",(VLOOKUP(I24,'R3研修事業一覧'!C:AE,8,0)))&amp;""</f>
        <v/>
      </c>
      <c r="K24" s="47" t="e">
        <f>IF(VLOOKUP(I24,'R3研修事業一覧'!C:AE,5,0)=0,VLOOKUP(I24,'R3研修事業一覧'!C:AE,6,0),"")&amp;""</f>
        <v>#N/A</v>
      </c>
      <c r="L24" s="47" t="e">
        <f>IF(VLOOKUP(I24,'R3研修事業一覧'!$C:$AD,14,0)="","",VLOOKUP(I24,'R3研修事業一覧'!$C:$AD,14,0))</f>
        <v>#N/A</v>
      </c>
      <c r="M24" s="45" t="str">
        <f>IF(N24="","",#REF!&amp;"-"&amp;#REF!&amp;"-"&amp;$AF$16)</f>
        <v/>
      </c>
      <c r="N24" s="1"/>
      <c r="O24" s="159" t="str">
        <f t="shared" si="1"/>
        <v/>
      </c>
      <c r="P24" s="160"/>
      <c r="Q24" s="160"/>
      <c r="R24" s="160"/>
      <c r="S24" s="160"/>
      <c r="T24" s="161"/>
      <c r="U24" s="58" t="str">
        <f t="shared" si="2"/>
        <v/>
      </c>
      <c r="V24" s="162" t="str">
        <f t="shared" ref="V24:V29" si="9">IF(N24="","",J24)</f>
        <v/>
      </c>
      <c r="W24" s="163"/>
      <c r="X24" s="162"/>
      <c r="Y24" s="188"/>
      <c r="Z24" s="188"/>
      <c r="AA24" s="188"/>
      <c r="AB24" s="162"/>
      <c r="AC24" s="188"/>
      <c r="AD24" s="188"/>
      <c r="AE24" s="163"/>
      <c r="AF24" s="191" t="str">
        <f t="shared" si="8"/>
        <v/>
      </c>
      <c r="AG24" s="192"/>
      <c r="AH24" s="192"/>
      <c r="AI24" s="193"/>
      <c r="AJ24" s="48"/>
      <c r="AK24" s="48"/>
      <c r="AL24" s="49"/>
      <c r="AM24" s="49"/>
    </row>
    <row r="25" spans="1:42" s="44" customFormat="1" ht="25.5" customHeight="1">
      <c r="A25" s="44">
        <v>104</v>
      </c>
      <c r="B25" s="44" t="str">
        <f>IF(N25="","",#REF!)</f>
        <v/>
      </c>
      <c r="C25" s="45" t="str">
        <f t="shared" si="4"/>
        <v/>
      </c>
      <c r="D25" s="46" t="str">
        <f>IF(N25="","",#REF!&amp;"-"&amp;$AB$12&amp;A25)</f>
        <v/>
      </c>
      <c r="E25" s="44">
        <f t="shared" si="5"/>
        <v>0</v>
      </c>
      <c r="F25" s="44" t="e">
        <f>IF(VLOOKUP($N25,'R3研修事業一覧'!$1:$1048576,4,0)="","",VLOOKUP($N25,'R3研修事業一覧'!$1:$1048576,4,0))</f>
        <v>#N/A</v>
      </c>
      <c r="G25" s="47">
        <f>IF(N25="",0,MATCH(U25,'R3研修事業一覧'!$R:$R,0)-1)</f>
        <v>0</v>
      </c>
      <c r="H25" s="47" t="str">
        <f>IF(N25="","",VLOOKUP(E25,'R3研修事業一覧'!$1:$1048576,5,0))</f>
        <v/>
      </c>
      <c r="I25" s="47" t="str">
        <f t="shared" si="0"/>
        <v/>
      </c>
      <c r="J25" s="47" t="str">
        <f>IF(I25="","",(VLOOKUP(I25,'R3研修事業一覧'!C:AE,8,0)))&amp;""</f>
        <v/>
      </c>
      <c r="K25" s="47" t="e">
        <f>IF(VLOOKUP(I25,'R3研修事業一覧'!C:AE,5,0)=0,VLOOKUP(I25,'R3研修事業一覧'!C:AE,6,0),"")&amp;""</f>
        <v>#N/A</v>
      </c>
      <c r="L25" s="47" t="e">
        <f>IF(VLOOKUP(I25,'R3研修事業一覧'!$C:$AD,14,0)="","",VLOOKUP(I25,'R3研修事業一覧'!$C:$AD,14,0))</f>
        <v>#N/A</v>
      </c>
      <c r="M25" s="45" t="str">
        <f>IF(N25="","",#REF!&amp;"-"&amp;#REF!&amp;"-"&amp;$AF$16)</f>
        <v/>
      </c>
      <c r="N25" s="1"/>
      <c r="O25" s="159" t="str">
        <f t="shared" si="1"/>
        <v/>
      </c>
      <c r="P25" s="160"/>
      <c r="Q25" s="160"/>
      <c r="R25" s="160"/>
      <c r="S25" s="160"/>
      <c r="T25" s="161"/>
      <c r="U25" s="59" t="str">
        <f t="shared" si="2"/>
        <v/>
      </c>
      <c r="V25" s="162" t="str">
        <f t="shared" si="9"/>
        <v/>
      </c>
      <c r="W25" s="163"/>
      <c r="X25" s="162"/>
      <c r="Y25" s="188"/>
      <c r="Z25" s="188"/>
      <c r="AA25" s="188"/>
      <c r="AB25" s="162"/>
      <c r="AC25" s="188"/>
      <c r="AD25" s="188"/>
      <c r="AE25" s="163"/>
      <c r="AF25" s="191" t="str">
        <f t="shared" si="8"/>
        <v/>
      </c>
      <c r="AG25" s="192"/>
      <c r="AH25" s="192"/>
      <c r="AI25" s="193"/>
      <c r="AJ25" s="48"/>
      <c r="AK25" s="48"/>
      <c r="AL25" s="49"/>
      <c r="AM25" s="49"/>
    </row>
    <row r="26" spans="1:42" s="44" customFormat="1" ht="25.5" customHeight="1">
      <c r="A26" s="44">
        <v>105</v>
      </c>
      <c r="B26" s="44" t="str">
        <f>IF(N26="","",#REF!)</f>
        <v/>
      </c>
      <c r="C26" s="45" t="str">
        <f t="shared" ref="C26:C30" si="10">IF(N26="","",$AB$12)</f>
        <v/>
      </c>
      <c r="D26" s="46" t="str">
        <f>IF(N26="","",#REF!&amp;"-"&amp;$AB$12&amp;A26)</f>
        <v/>
      </c>
      <c r="E26" s="44">
        <f t="shared" ref="E26:E30" si="11">IF(N26="",0,N26)</f>
        <v>0</v>
      </c>
      <c r="F26" s="44" t="e">
        <f>IF(VLOOKUP($N26,'R3研修事業一覧'!$1:$1048576,4,0)="","",VLOOKUP($N26,'R3研修事業一覧'!$1:$1048576,4,0))</f>
        <v>#N/A</v>
      </c>
      <c r="G26" s="47">
        <f>IF(N26="",0,MATCH(U26,'R3研修事業一覧'!$R:$R,0)-1)</f>
        <v>0</v>
      </c>
      <c r="H26" s="47" t="str">
        <f>IF(N26="","",VLOOKUP(E26,'R3研修事業一覧'!$1:$1048576,5,0))</f>
        <v/>
      </c>
      <c r="I26" s="47" t="str">
        <f t="shared" ref="I26:I30" si="12">IF(U26="","",E26*100+G26)</f>
        <v/>
      </c>
      <c r="J26" s="47" t="str">
        <f>IF(I26="","",(VLOOKUP(I26,'R3研修事業一覧'!C:AE,8,0)))&amp;""</f>
        <v/>
      </c>
      <c r="K26" s="47" t="e">
        <f>IF(VLOOKUP(I26,'R3研修事業一覧'!C:AE,5,0)=0,VLOOKUP(I26,'R3研修事業一覧'!C:AE,6,0),"")&amp;""</f>
        <v>#N/A</v>
      </c>
      <c r="L26" s="47" t="e">
        <f>IF(VLOOKUP(I26,'R3研修事業一覧'!$C:$AD,14,0)="","",VLOOKUP(I26,'R3研修事業一覧'!$C:$AD,14,0))</f>
        <v>#N/A</v>
      </c>
      <c r="M26" s="45" t="str">
        <f>IF(N26="","",#REF!&amp;"-"&amp;#REF!&amp;"-"&amp;$AF$16)</f>
        <v/>
      </c>
      <c r="N26" s="1"/>
      <c r="O26" s="159" t="str">
        <f t="shared" ref="O26" si="13">IF(N26="","",F26)</f>
        <v/>
      </c>
      <c r="P26" s="160"/>
      <c r="Q26" s="160"/>
      <c r="R26" s="160"/>
      <c r="S26" s="160"/>
      <c r="T26" s="161"/>
      <c r="U26" s="59" t="str">
        <f t="shared" si="2"/>
        <v/>
      </c>
      <c r="V26" s="162" t="str">
        <f t="shared" ref="V26:V28" si="14">IF(N26="","",J26)</f>
        <v/>
      </c>
      <c r="W26" s="163"/>
      <c r="X26" s="162"/>
      <c r="Y26" s="188"/>
      <c r="Z26" s="188"/>
      <c r="AA26" s="188"/>
      <c r="AB26" s="162"/>
      <c r="AC26" s="188"/>
      <c r="AD26" s="188"/>
      <c r="AE26" s="163"/>
      <c r="AF26" s="191" t="str">
        <f t="shared" si="8"/>
        <v/>
      </c>
      <c r="AG26" s="192"/>
      <c r="AH26" s="192"/>
      <c r="AI26" s="193"/>
      <c r="AJ26" s="48"/>
      <c r="AK26" s="48"/>
      <c r="AL26" s="49"/>
      <c r="AM26" s="49"/>
    </row>
    <row r="27" spans="1:42" s="44" customFormat="1" ht="25.5" customHeight="1">
      <c r="A27" s="44">
        <v>106</v>
      </c>
      <c r="B27" s="44" t="str">
        <f>IF(N27="","",#REF!)</f>
        <v/>
      </c>
      <c r="C27" s="45" t="str">
        <f t="shared" si="10"/>
        <v/>
      </c>
      <c r="D27" s="46" t="str">
        <f>IF(N27="","",#REF!&amp;"-"&amp;$AB$12&amp;A27)</f>
        <v/>
      </c>
      <c r="E27" s="44">
        <f t="shared" si="11"/>
        <v>0</v>
      </c>
      <c r="F27" s="44" t="e">
        <f>IF(VLOOKUP($N27,'R3研修事業一覧'!$1:$1048576,4,0)="","",VLOOKUP($N27,'R3研修事業一覧'!$1:$1048576,4,0))</f>
        <v>#N/A</v>
      </c>
      <c r="G27" s="47">
        <f>IF(N27="",0,MATCH(U27,'R3研修事業一覧'!$R:$R,0)-1)</f>
        <v>0</v>
      </c>
      <c r="H27" s="47" t="str">
        <f>IF(N27="","",VLOOKUP(E27,'R3研修事業一覧'!$1:$1048576,5,0))</f>
        <v/>
      </c>
      <c r="I27" s="47" t="str">
        <f t="shared" si="12"/>
        <v/>
      </c>
      <c r="J27" s="47" t="str">
        <f>IF(I27="","",(VLOOKUP(I27,'R3研修事業一覧'!C:AE,8,0)))&amp;""</f>
        <v/>
      </c>
      <c r="K27" s="47" t="e">
        <f>IF(VLOOKUP(I27,'R3研修事業一覧'!C:AE,5,0)=0,VLOOKUP(I27,'R3研修事業一覧'!C:AE,6,0),"")&amp;""</f>
        <v>#N/A</v>
      </c>
      <c r="L27" s="47" t="e">
        <f>IF(VLOOKUP(I27,'R3研修事業一覧'!$C:$AD,14,0)="","",VLOOKUP(I27,'R3研修事業一覧'!$C:$AD,14,0))</f>
        <v>#N/A</v>
      </c>
      <c r="M27" s="45" t="str">
        <f>IF(N27="","",#REF!&amp;"-"&amp;#REF!&amp;"-"&amp;$AF$16)</f>
        <v/>
      </c>
      <c r="N27" s="1"/>
      <c r="O27" s="159" t="str">
        <f t="shared" ref="O27:O28" si="15">IF(N27="","",F27)</f>
        <v/>
      </c>
      <c r="P27" s="160"/>
      <c r="Q27" s="160"/>
      <c r="R27" s="160"/>
      <c r="S27" s="160"/>
      <c r="T27" s="161"/>
      <c r="U27" s="59" t="str">
        <f t="shared" si="2"/>
        <v/>
      </c>
      <c r="V27" s="162" t="str">
        <f t="shared" si="14"/>
        <v/>
      </c>
      <c r="W27" s="163"/>
      <c r="X27" s="162"/>
      <c r="Y27" s="188"/>
      <c r="Z27" s="188"/>
      <c r="AA27" s="188"/>
      <c r="AB27" s="162"/>
      <c r="AC27" s="188"/>
      <c r="AD27" s="188"/>
      <c r="AE27" s="163"/>
      <c r="AF27" s="191" t="str">
        <f t="shared" si="8"/>
        <v/>
      </c>
      <c r="AG27" s="192"/>
      <c r="AH27" s="192"/>
      <c r="AI27" s="193"/>
      <c r="AJ27" s="48"/>
      <c r="AK27" s="48"/>
      <c r="AL27" s="49"/>
      <c r="AM27" s="49"/>
    </row>
    <row r="28" spans="1:42" s="44" customFormat="1" ht="25.5" customHeight="1">
      <c r="A28" s="44">
        <v>107</v>
      </c>
      <c r="B28" s="44" t="str">
        <f>IF(N28="","",#REF!)</f>
        <v/>
      </c>
      <c r="C28" s="45" t="str">
        <f t="shared" si="10"/>
        <v/>
      </c>
      <c r="D28" s="46" t="str">
        <f>IF(N28="","",#REF!&amp;"-"&amp;$AB$12&amp;A28)</f>
        <v/>
      </c>
      <c r="E28" s="44">
        <f t="shared" si="11"/>
        <v>0</v>
      </c>
      <c r="F28" s="44" t="e">
        <f>IF(VLOOKUP($N28,'R3研修事業一覧'!$1:$1048576,4,0)="","",VLOOKUP($N28,'R3研修事業一覧'!$1:$1048576,4,0))</f>
        <v>#N/A</v>
      </c>
      <c r="G28" s="47">
        <f>IF(N28="",0,MATCH(U28,'R3研修事業一覧'!$R:$R,0)-1)</f>
        <v>0</v>
      </c>
      <c r="H28" s="47" t="str">
        <f>IF(N28="","",VLOOKUP(E28,'R3研修事業一覧'!$1:$1048576,5,0))</f>
        <v/>
      </c>
      <c r="I28" s="47" t="str">
        <f t="shared" si="12"/>
        <v/>
      </c>
      <c r="J28" s="47" t="str">
        <f>IF(I28="","",(VLOOKUP(I28,'R3研修事業一覧'!C:AE,8,0)))&amp;""</f>
        <v/>
      </c>
      <c r="K28" s="47" t="e">
        <f>IF(VLOOKUP(I28,'R3研修事業一覧'!C:AE,5,0)=0,VLOOKUP(I28,'R3研修事業一覧'!C:AE,6,0),"")&amp;""</f>
        <v>#N/A</v>
      </c>
      <c r="L28" s="47" t="e">
        <f>IF(VLOOKUP(I28,'R3研修事業一覧'!$C:$AD,14,0)="","",VLOOKUP(I28,'R3研修事業一覧'!$C:$AD,14,0))</f>
        <v>#N/A</v>
      </c>
      <c r="M28" s="45" t="str">
        <f>IF(N28="","",#REF!&amp;"-"&amp;#REF!&amp;"-"&amp;$AF$16)</f>
        <v/>
      </c>
      <c r="N28" s="1"/>
      <c r="O28" s="159" t="str">
        <f t="shared" si="15"/>
        <v/>
      </c>
      <c r="P28" s="160"/>
      <c r="Q28" s="160"/>
      <c r="R28" s="160"/>
      <c r="S28" s="160"/>
      <c r="T28" s="161"/>
      <c r="U28" s="59" t="str">
        <f t="shared" si="2"/>
        <v/>
      </c>
      <c r="V28" s="162" t="str">
        <f t="shared" si="14"/>
        <v/>
      </c>
      <c r="W28" s="163"/>
      <c r="X28" s="162"/>
      <c r="Y28" s="188"/>
      <c r="Z28" s="188"/>
      <c r="AA28" s="188"/>
      <c r="AB28" s="162"/>
      <c r="AC28" s="188"/>
      <c r="AD28" s="188"/>
      <c r="AE28" s="163"/>
      <c r="AF28" s="191" t="str">
        <f t="shared" si="8"/>
        <v/>
      </c>
      <c r="AG28" s="192"/>
      <c r="AH28" s="192"/>
      <c r="AI28" s="193"/>
      <c r="AJ28" s="48"/>
      <c r="AK28" s="48"/>
      <c r="AL28" s="49"/>
      <c r="AM28" s="49"/>
    </row>
    <row r="29" spans="1:42" s="44" customFormat="1" ht="25.5" customHeight="1">
      <c r="A29" s="44">
        <v>108</v>
      </c>
      <c r="B29" s="44" t="str">
        <f>IF(N29="","",#REF!)</f>
        <v/>
      </c>
      <c r="C29" s="45" t="str">
        <f t="shared" si="10"/>
        <v/>
      </c>
      <c r="D29" s="46" t="str">
        <f>IF(N29="","",#REF!&amp;"-"&amp;$AB$12&amp;A29)</f>
        <v/>
      </c>
      <c r="E29" s="44">
        <f t="shared" si="11"/>
        <v>0</v>
      </c>
      <c r="F29" s="44" t="e">
        <f>IF(VLOOKUP($N29,'R3研修事業一覧'!$1:$1048576,4,0)="","",VLOOKUP($N29,'R3研修事業一覧'!$1:$1048576,4,0))</f>
        <v>#N/A</v>
      </c>
      <c r="G29" s="47">
        <f>IF(N29="",0,MATCH(U29,'R3研修事業一覧'!$R:$R,0)-1)</f>
        <v>0</v>
      </c>
      <c r="H29" s="47" t="str">
        <f>IF(N29="","",VLOOKUP(E29,'R3研修事業一覧'!$1:$1048576,5,0))</f>
        <v/>
      </c>
      <c r="I29" s="47" t="str">
        <f t="shared" si="12"/>
        <v/>
      </c>
      <c r="J29" s="47" t="str">
        <f>IF(I29="","",(VLOOKUP(I29,'R3研修事業一覧'!C:AE,8,0)))&amp;""</f>
        <v/>
      </c>
      <c r="K29" s="47" t="e">
        <f>IF(VLOOKUP(I29,'R3研修事業一覧'!C:AE,5,0)=0,VLOOKUP(I29,'R3研修事業一覧'!C:AE,6,0),"")&amp;""</f>
        <v>#N/A</v>
      </c>
      <c r="L29" s="47" t="e">
        <f>IF(VLOOKUP(I29,'R3研修事業一覧'!$C:$AD,14,0)="","",VLOOKUP(I29,'R3研修事業一覧'!$C:$AD,14,0))</f>
        <v>#N/A</v>
      </c>
      <c r="M29" s="45" t="str">
        <f>IF(N29="","",#REF!&amp;"-"&amp;#REF!&amp;"-"&amp;$AF$16)</f>
        <v/>
      </c>
      <c r="N29" s="1"/>
      <c r="O29" s="159" t="str">
        <f t="shared" si="1"/>
        <v/>
      </c>
      <c r="P29" s="160"/>
      <c r="Q29" s="160"/>
      <c r="R29" s="160"/>
      <c r="S29" s="160"/>
      <c r="T29" s="161"/>
      <c r="U29" s="59" t="str">
        <f t="shared" si="2"/>
        <v/>
      </c>
      <c r="V29" s="162" t="str">
        <f t="shared" si="9"/>
        <v/>
      </c>
      <c r="W29" s="163"/>
      <c r="X29" s="162"/>
      <c r="Y29" s="188"/>
      <c r="Z29" s="188"/>
      <c r="AA29" s="188"/>
      <c r="AB29" s="162"/>
      <c r="AC29" s="188"/>
      <c r="AD29" s="188"/>
      <c r="AE29" s="163"/>
      <c r="AF29" s="191" t="str">
        <f t="shared" si="8"/>
        <v/>
      </c>
      <c r="AG29" s="192"/>
      <c r="AH29" s="192"/>
      <c r="AI29" s="193"/>
      <c r="AJ29" s="48"/>
      <c r="AK29" s="48"/>
      <c r="AL29" s="49"/>
      <c r="AM29" s="49"/>
    </row>
    <row r="30" spans="1:42" s="44" customFormat="1" ht="25.5" customHeight="1">
      <c r="A30" s="44">
        <v>109</v>
      </c>
      <c r="B30" s="44" t="str">
        <f>IF(N30="","",#REF!)</f>
        <v/>
      </c>
      <c r="C30" s="45" t="str">
        <f t="shared" si="10"/>
        <v/>
      </c>
      <c r="D30" s="46" t="str">
        <f>IF(N30="","",#REF!&amp;"-"&amp;$AB$12&amp;A30)</f>
        <v/>
      </c>
      <c r="E30" s="44">
        <f t="shared" si="11"/>
        <v>0</v>
      </c>
      <c r="F30" s="44" t="e">
        <f>IF(VLOOKUP($N30,'R3研修事業一覧'!$1:$1048576,4,0)="","",VLOOKUP($N30,'R3研修事業一覧'!$1:$1048576,4,0))</f>
        <v>#N/A</v>
      </c>
      <c r="G30" s="47">
        <f>IF(N30="",0,MATCH(U30,'R3研修事業一覧'!$R:$R,0)-1)</f>
        <v>0</v>
      </c>
      <c r="H30" s="47" t="str">
        <f>IF(N30="","",VLOOKUP(E30,'R3研修事業一覧'!$1:$1048576,5,0))</f>
        <v/>
      </c>
      <c r="I30" s="47" t="str">
        <f t="shared" si="12"/>
        <v/>
      </c>
      <c r="J30" s="47" t="str">
        <f>IF(I30="","",(VLOOKUP(I30,'R3研修事業一覧'!C:AE,8,0)))&amp;""</f>
        <v/>
      </c>
      <c r="K30" s="47" t="e">
        <f>IF(VLOOKUP(I30,'R3研修事業一覧'!C:AE,5,0)=0,VLOOKUP(I30,'R3研修事業一覧'!C:AE,6,0),"")&amp;""</f>
        <v>#N/A</v>
      </c>
      <c r="L30" s="47" t="e">
        <f>IF(VLOOKUP(I30,'R3研修事業一覧'!$C:$AD,14,0)="","",VLOOKUP(I30,'R3研修事業一覧'!$C:$AD,14,0))</f>
        <v>#N/A</v>
      </c>
      <c r="M30" s="45" t="str">
        <f>IF(N30="","",#REF!&amp;"-"&amp;#REF!&amp;"-"&amp;$AF$16)</f>
        <v/>
      </c>
      <c r="N30" s="1"/>
      <c r="O30" s="159" t="str">
        <f t="shared" ref="O30" si="16">IF(N30="","",F30)</f>
        <v/>
      </c>
      <c r="P30" s="160"/>
      <c r="Q30" s="160"/>
      <c r="R30" s="160"/>
      <c r="S30" s="160"/>
      <c r="T30" s="161"/>
      <c r="U30" s="58" t="str">
        <f t="shared" si="2"/>
        <v/>
      </c>
      <c r="V30" s="162" t="str">
        <f t="shared" ref="V30" si="17">IF(N30="","",J30)</f>
        <v/>
      </c>
      <c r="W30" s="163"/>
      <c r="X30" s="162"/>
      <c r="Y30" s="188"/>
      <c r="Z30" s="188"/>
      <c r="AA30" s="188"/>
      <c r="AB30" s="162"/>
      <c r="AC30" s="188"/>
      <c r="AD30" s="188"/>
      <c r="AE30" s="163"/>
      <c r="AF30" s="191" t="str">
        <f t="shared" si="8"/>
        <v/>
      </c>
      <c r="AG30" s="192"/>
      <c r="AH30" s="192"/>
      <c r="AI30" s="193"/>
      <c r="AJ30" s="48"/>
      <c r="AK30" s="48"/>
      <c r="AL30" s="49"/>
      <c r="AM30" s="49"/>
    </row>
    <row r="31" spans="1:42" s="44" customFormat="1" ht="25.5" customHeight="1">
      <c r="A31" s="44">
        <v>109</v>
      </c>
      <c r="B31" s="44" t="str">
        <f>IF(N31="","",#REF!)</f>
        <v/>
      </c>
      <c r="C31" s="45" t="str">
        <f t="shared" ref="C31:C33" si="18">IF(N31="","",$AB$12)</f>
        <v/>
      </c>
      <c r="D31" s="46" t="str">
        <f>IF(N31="","",#REF!&amp;"-"&amp;$AB$12&amp;A31)</f>
        <v/>
      </c>
      <c r="E31" s="44">
        <f t="shared" ref="E31:E33" si="19">IF(N31="",0,N31)</f>
        <v>0</v>
      </c>
      <c r="F31" s="44" t="e">
        <f>IF(VLOOKUP($N31,'R3研修事業一覧'!$1:$1048576,4,0)="","",VLOOKUP($N31,'R3研修事業一覧'!$1:$1048576,4,0))</f>
        <v>#N/A</v>
      </c>
      <c r="G31" s="47">
        <f>IF(N31="",0,MATCH(U31,'R3研修事業一覧'!$R:$R,0)-1)</f>
        <v>0</v>
      </c>
      <c r="H31" s="47" t="str">
        <f>IF(N31="","",VLOOKUP(E31,'R3研修事業一覧'!$1:$1048576,5,0))</f>
        <v/>
      </c>
      <c r="I31" s="47" t="str">
        <f t="shared" ref="I31:I33" si="20">IF(U31="","",E31*100+G31)</f>
        <v/>
      </c>
      <c r="J31" s="47" t="str">
        <f>IF(I31="","",(VLOOKUP(I31,'R3研修事業一覧'!C:AE,8,0)))&amp;""</f>
        <v/>
      </c>
      <c r="K31" s="47" t="e">
        <f>IF(VLOOKUP(I31,'R3研修事業一覧'!C:AE,5,0)=0,VLOOKUP(I31,'R3研修事業一覧'!C:AE,6,0),"")&amp;""</f>
        <v>#N/A</v>
      </c>
      <c r="L31" s="47" t="e">
        <f>IF(VLOOKUP(I31,'R3研修事業一覧'!$C:$AD,14,0)="","",VLOOKUP(I31,'R3研修事業一覧'!$C:$AD,14,0))</f>
        <v>#N/A</v>
      </c>
      <c r="M31" s="45" t="str">
        <f>IF(N31="","",#REF!&amp;"-"&amp;#REF!&amp;"-"&amp;$AF$16)</f>
        <v/>
      </c>
      <c r="N31" s="1"/>
      <c r="O31" s="159" t="str">
        <f t="shared" ref="O31:O33" si="21">IF(N31="","",F31)</f>
        <v/>
      </c>
      <c r="P31" s="160"/>
      <c r="Q31" s="160"/>
      <c r="R31" s="160"/>
      <c r="S31" s="160"/>
      <c r="T31" s="161"/>
      <c r="U31" s="106" t="str">
        <f t="shared" ref="U31:U34" si="22">IF(N31="","",H31)</f>
        <v/>
      </c>
      <c r="V31" s="162" t="str">
        <f t="shared" ref="V31:V33" si="23">IF(N31="","",J31)</f>
        <v/>
      </c>
      <c r="W31" s="163"/>
      <c r="X31" s="162"/>
      <c r="Y31" s="188"/>
      <c r="Z31" s="188"/>
      <c r="AA31" s="188"/>
      <c r="AB31" s="162"/>
      <c r="AC31" s="188"/>
      <c r="AD31" s="188"/>
      <c r="AE31" s="163"/>
      <c r="AF31" s="191" t="str">
        <f t="shared" si="8"/>
        <v/>
      </c>
      <c r="AG31" s="192"/>
      <c r="AH31" s="192"/>
      <c r="AI31" s="193"/>
      <c r="AJ31" s="48"/>
      <c r="AK31" s="48"/>
      <c r="AL31" s="49"/>
      <c r="AM31" s="49"/>
    </row>
    <row r="32" spans="1:42" s="44" customFormat="1" ht="25.5" customHeight="1">
      <c r="A32" s="44">
        <v>109</v>
      </c>
      <c r="B32" s="44" t="str">
        <f>IF(N32="","",#REF!)</f>
        <v/>
      </c>
      <c r="C32" s="45" t="str">
        <f t="shared" si="18"/>
        <v/>
      </c>
      <c r="D32" s="46" t="str">
        <f>IF(N32="","",#REF!&amp;"-"&amp;$AB$12&amp;A32)</f>
        <v/>
      </c>
      <c r="E32" s="44">
        <f t="shared" si="19"/>
        <v>0</v>
      </c>
      <c r="F32" s="44" t="e">
        <f>IF(VLOOKUP($N32,'R3研修事業一覧'!$1:$1048576,4,0)="","",VLOOKUP($N32,'R3研修事業一覧'!$1:$1048576,4,0))</f>
        <v>#N/A</v>
      </c>
      <c r="G32" s="47">
        <f>IF(N32="",0,MATCH(U32,'R3研修事業一覧'!$R:$R,0)-1)</f>
        <v>0</v>
      </c>
      <c r="H32" s="47" t="str">
        <f>IF(N32="","",VLOOKUP(E32,'R3研修事業一覧'!$1:$1048576,5,0))</f>
        <v/>
      </c>
      <c r="I32" s="47" t="str">
        <f t="shared" si="20"/>
        <v/>
      </c>
      <c r="J32" s="47" t="str">
        <f>IF(I32="","",(VLOOKUP(I32,'R3研修事業一覧'!C:AE,8,0)))&amp;""</f>
        <v/>
      </c>
      <c r="K32" s="47" t="e">
        <f>IF(VLOOKUP(I32,'R3研修事業一覧'!C:AE,5,0)=0,VLOOKUP(I32,'R3研修事業一覧'!C:AE,6,0),"")&amp;""</f>
        <v>#N/A</v>
      </c>
      <c r="L32" s="47" t="e">
        <f>IF(VLOOKUP(I32,'R3研修事業一覧'!$C:$AD,14,0)="","",VLOOKUP(I32,'R3研修事業一覧'!$C:$AD,14,0))</f>
        <v>#N/A</v>
      </c>
      <c r="M32" s="45" t="str">
        <f>IF(N32="","",#REF!&amp;"-"&amp;#REF!&amp;"-"&amp;$AF$16)</f>
        <v/>
      </c>
      <c r="N32" s="1"/>
      <c r="O32" s="159" t="str">
        <f t="shared" si="21"/>
        <v/>
      </c>
      <c r="P32" s="160"/>
      <c r="Q32" s="160"/>
      <c r="R32" s="160"/>
      <c r="S32" s="160"/>
      <c r="T32" s="161"/>
      <c r="U32" s="106" t="str">
        <f t="shared" si="22"/>
        <v/>
      </c>
      <c r="V32" s="162" t="str">
        <f t="shared" si="23"/>
        <v/>
      </c>
      <c r="W32" s="163"/>
      <c r="X32" s="162"/>
      <c r="Y32" s="188"/>
      <c r="Z32" s="188"/>
      <c r="AA32" s="188"/>
      <c r="AB32" s="162"/>
      <c r="AC32" s="188"/>
      <c r="AD32" s="188"/>
      <c r="AE32" s="163"/>
      <c r="AF32" s="191" t="str">
        <f t="shared" si="8"/>
        <v/>
      </c>
      <c r="AG32" s="192"/>
      <c r="AH32" s="192"/>
      <c r="AI32" s="193"/>
      <c r="AJ32" s="48"/>
      <c r="AK32" s="48"/>
      <c r="AL32" s="49"/>
      <c r="AM32" s="49"/>
    </row>
    <row r="33" spans="1:58" s="44" customFormat="1" ht="25.5" customHeight="1">
      <c r="A33" s="44">
        <v>109</v>
      </c>
      <c r="B33" s="44" t="str">
        <f>IF(N33="","",#REF!)</f>
        <v/>
      </c>
      <c r="C33" s="45" t="str">
        <f t="shared" si="18"/>
        <v/>
      </c>
      <c r="D33" s="46" t="str">
        <f>IF(N33="","",#REF!&amp;"-"&amp;$AB$12&amp;A33)</f>
        <v/>
      </c>
      <c r="E33" s="44">
        <f t="shared" si="19"/>
        <v>0</v>
      </c>
      <c r="F33" s="44" t="e">
        <f>IF(VLOOKUP($N33,'R3研修事業一覧'!$1:$1048576,4,0)="","",VLOOKUP($N33,'R3研修事業一覧'!$1:$1048576,4,0))</f>
        <v>#N/A</v>
      </c>
      <c r="G33" s="47">
        <f>IF(N33="",0,MATCH(U33,'R3研修事業一覧'!$R:$R,0)-1)</f>
        <v>0</v>
      </c>
      <c r="H33" s="47" t="str">
        <f>IF(N33="","",VLOOKUP(E33,'R3研修事業一覧'!$1:$1048576,5,0))</f>
        <v/>
      </c>
      <c r="I33" s="47" t="str">
        <f t="shared" si="20"/>
        <v/>
      </c>
      <c r="J33" s="47" t="str">
        <f>IF(I33="","",(VLOOKUP(I33,'R3研修事業一覧'!C:AE,8,0)))&amp;""</f>
        <v/>
      </c>
      <c r="K33" s="47" t="e">
        <f>IF(VLOOKUP(I33,'R3研修事業一覧'!C:AE,5,0)=0,VLOOKUP(I33,'R3研修事業一覧'!C:AE,6,0),"")&amp;""</f>
        <v>#N/A</v>
      </c>
      <c r="L33" s="47" t="e">
        <f>IF(VLOOKUP(I33,'R3研修事業一覧'!$C:$AD,14,0)="","",VLOOKUP(I33,'R3研修事業一覧'!$C:$AD,14,0))</f>
        <v>#N/A</v>
      </c>
      <c r="M33" s="45" t="str">
        <f>IF(N33="","",#REF!&amp;"-"&amp;#REF!&amp;"-"&amp;$AF$16)</f>
        <v/>
      </c>
      <c r="N33" s="1"/>
      <c r="O33" s="159" t="str">
        <f t="shared" si="21"/>
        <v/>
      </c>
      <c r="P33" s="160"/>
      <c r="Q33" s="160"/>
      <c r="R33" s="160"/>
      <c r="S33" s="160"/>
      <c r="T33" s="161"/>
      <c r="U33" s="106" t="str">
        <f t="shared" si="22"/>
        <v/>
      </c>
      <c r="V33" s="162" t="str">
        <f t="shared" si="23"/>
        <v/>
      </c>
      <c r="W33" s="163"/>
      <c r="X33" s="162"/>
      <c r="Y33" s="188"/>
      <c r="Z33" s="188"/>
      <c r="AA33" s="188"/>
      <c r="AB33" s="162"/>
      <c r="AC33" s="188"/>
      <c r="AD33" s="188"/>
      <c r="AE33" s="163"/>
      <c r="AF33" s="191" t="str">
        <f t="shared" si="8"/>
        <v/>
      </c>
      <c r="AG33" s="192"/>
      <c r="AH33" s="192"/>
      <c r="AI33" s="193"/>
      <c r="AJ33" s="48"/>
      <c r="AK33" s="48"/>
      <c r="AL33" s="49"/>
      <c r="AM33" s="49"/>
    </row>
    <row r="34" spans="1:58" s="44" customFormat="1" ht="25.5" customHeight="1">
      <c r="A34" s="44">
        <v>114</v>
      </c>
      <c r="B34" s="44" t="str">
        <f>IF(N34="","",#REF!)</f>
        <v/>
      </c>
      <c r="C34" s="45" t="str">
        <f t="shared" si="4"/>
        <v/>
      </c>
      <c r="D34" s="46" t="str">
        <f>IF(N34="","",#REF!&amp;"-"&amp;$AB$12&amp;A34)</f>
        <v/>
      </c>
      <c r="E34" s="44">
        <f t="shared" si="5"/>
        <v>0</v>
      </c>
      <c r="F34" s="44" t="e">
        <f>IF(VLOOKUP($N34,'R3研修事業一覧'!$1:$1048576,4,0)="","",VLOOKUP($N34,'R3研修事業一覧'!$1:$1048576,4,0))</f>
        <v>#N/A</v>
      </c>
      <c r="G34" s="47">
        <f>IF(N34="",0,MATCH(U34,'R3研修事業一覧'!$R:$R,0)-1)</f>
        <v>0</v>
      </c>
      <c r="H34" s="47" t="str">
        <f>IF(N34="","",VLOOKUP(E34,'R3研修事業一覧'!$1:$1048576,5,0))</f>
        <v/>
      </c>
      <c r="I34" s="47" t="str">
        <f t="shared" si="0"/>
        <v/>
      </c>
      <c r="J34" s="47" t="str">
        <f>IF(I34="","",(VLOOKUP(I34,'R3研修事業一覧'!C:AE,8,0)))&amp;""</f>
        <v/>
      </c>
      <c r="K34" s="47" t="e">
        <f>IF(VLOOKUP(I34,'R3研修事業一覧'!C:AE,5,0)=0,VLOOKUP(I34,'R3研修事業一覧'!C:AE,6,0),"")&amp;""</f>
        <v>#N/A</v>
      </c>
      <c r="L34" s="47" t="e">
        <f>IF(VLOOKUP(I34,'R3研修事業一覧'!$C:$AD,14,0)="","",VLOOKUP(I34,'R3研修事業一覧'!$C:$AD,14,0))</f>
        <v>#N/A</v>
      </c>
      <c r="M34" s="45" t="str">
        <f>IF(N34="","",#REF!&amp;"-"&amp;#REF!&amp;"-"&amp;$AF$16)</f>
        <v/>
      </c>
      <c r="N34" s="1"/>
      <c r="O34" s="159" t="str">
        <f t="shared" ref="O34" si="24">IF(N34="","",F34)</f>
        <v/>
      </c>
      <c r="P34" s="160"/>
      <c r="Q34" s="160"/>
      <c r="R34" s="160"/>
      <c r="S34" s="160"/>
      <c r="T34" s="161"/>
      <c r="U34" s="109" t="str">
        <f t="shared" si="22"/>
        <v/>
      </c>
      <c r="V34" s="162" t="str">
        <f t="shared" ref="V34" si="25">IF(N34="","",J34)</f>
        <v/>
      </c>
      <c r="W34" s="163"/>
      <c r="X34" s="162"/>
      <c r="Y34" s="188"/>
      <c r="Z34" s="188"/>
      <c r="AA34" s="188"/>
      <c r="AB34" s="162"/>
      <c r="AC34" s="188"/>
      <c r="AD34" s="188"/>
      <c r="AE34" s="163"/>
      <c r="AF34" s="191" t="str">
        <f t="shared" si="8"/>
        <v/>
      </c>
      <c r="AG34" s="192"/>
      <c r="AH34" s="192"/>
      <c r="AI34" s="193"/>
      <c r="AJ34" s="48"/>
      <c r="AK34" s="48"/>
      <c r="AL34" s="49"/>
      <c r="AM34" s="49"/>
    </row>
    <row r="35" spans="1:58" s="44" customFormat="1" ht="25.5" customHeight="1">
      <c r="A35" s="44">
        <v>111</v>
      </c>
      <c r="B35" s="44" t="e">
        <f>IF(N35="","",#REF!)</f>
        <v>#REF!</v>
      </c>
      <c r="C35" s="45">
        <f t="shared" si="4"/>
        <v>0</v>
      </c>
      <c r="D35" s="46" t="e">
        <f>IF(N35="","",#REF!&amp;"-"&amp;$AB$12&amp;A35)</f>
        <v>#REF!</v>
      </c>
      <c r="E35" s="44" t="str">
        <f t="shared" si="5"/>
        <v>入力例</v>
      </c>
      <c r="F35" s="44" t="e">
        <f>IF(VLOOKUP($N35,'R3研修事業一覧'!$1:$1048576,4,0)="","",VLOOKUP($N35,'R3研修事業一覧'!$1:$1048576,4,0))</f>
        <v>#N/A</v>
      </c>
      <c r="G35" s="47" t="e">
        <f>IF(N35="",0,MATCH(U35,'R3研修事業一覧'!$R:$R,0)-1)</f>
        <v>#N/A</v>
      </c>
      <c r="H35" s="47" t="e">
        <f>IF(N35="","",VLOOKUP(E35,'R3研修事業一覧'!$1:$1048576,5,0))</f>
        <v>#N/A</v>
      </c>
      <c r="I35" s="47" t="str">
        <f t="shared" si="0"/>
        <v/>
      </c>
      <c r="J35" s="47" t="str">
        <f>IF(I35="","",(VLOOKUP(I35,'R3研修事業一覧'!C:AE,8,0)))&amp;""</f>
        <v/>
      </c>
      <c r="K35" s="47" t="e">
        <f>IF(VLOOKUP(I35,'R3研修事業一覧'!C:AE,5,0)=0,VLOOKUP(I35,'R3研修事業一覧'!C:AE,6,0),"")&amp;""</f>
        <v>#N/A</v>
      </c>
      <c r="L35" s="47" t="e">
        <f>IF(VLOOKUP(I35,'R3研修事業一覧'!$C:$AD,14,0)="","",VLOOKUP(I35,'R3研修事業一覧'!$C:$AD,14,0))</f>
        <v>#N/A</v>
      </c>
      <c r="M35" s="45" t="e">
        <f>IF(N35="","",#REF!&amp;"-"&amp;#REF!&amp;"-"&amp;$AF$16)</f>
        <v>#REF!</v>
      </c>
      <c r="N35" s="166" t="s">
        <v>67</v>
      </c>
      <c r="O35" s="167"/>
      <c r="P35" s="167"/>
      <c r="Q35" s="167"/>
      <c r="R35" s="167"/>
      <c r="S35" s="167"/>
      <c r="T35" s="168"/>
      <c r="U35" s="107"/>
      <c r="V35" s="171"/>
      <c r="W35" s="168"/>
      <c r="X35" s="189"/>
      <c r="Y35" s="190"/>
      <c r="Z35" s="190"/>
      <c r="AA35" s="190"/>
      <c r="AB35" s="189"/>
      <c r="AC35" s="190"/>
      <c r="AD35" s="190"/>
      <c r="AE35" s="203"/>
      <c r="AF35" s="194"/>
      <c r="AG35" s="195"/>
      <c r="AH35" s="195"/>
      <c r="AI35" s="196"/>
      <c r="AJ35" s="48"/>
      <c r="AK35" s="48"/>
      <c r="AL35" s="49"/>
      <c r="AM35" s="49"/>
    </row>
    <row r="36" spans="1:58" s="44" customFormat="1" ht="25.5" customHeight="1">
      <c r="A36" s="44">
        <v>116</v>
      </c>
      <c r="B36" s="44" t="e">
        <f>IF(N36="","",#REF!)</f>
        <v>#REF!</v>
      </c>
      <c r="C36" s="45">
        <f t="shared" si="4"/>
        <v>0</v>
      </c>
      <c r="D36" s="46" t="e">
        <f>IF(N36="","",#REF!&amp;"-"&amp;$AB$12&amp;A36)</f>
        <v>#REF!</v>
      </c>
      <c r="E36" s="44">
        <f t="shared" si="5"/>
        <v>61</v>
      </c>
      <c r="F36" s="44" t="str">
        <f>IF(VLOOKUP($N36,'R3研修事業一覧'!$1:$1048576,4,0)="","",VLOOKUP($N36,'R3研修事業一覧'!$1:$1048576,4,0))</f>
        <v>特別支援教育講座</v>
      </c>
      <c r="G36" s="47">
        <f>IF(N36="",0,MATCH(U36,'R3研修事業一覧'!$R:$R,0)-1)</f>
        <v>1</v>
      </c>
      <c r="H36" s="47" t="str">
        <f>IF(N36="","",VLOOKUP(E36,'R3研修事業一覧'!$1:$1048576,5,0))</f>
        <v>記号入力</v>
      </c>
      <c r="I36" s="47">
        <f t="shared" si="0"/>
        <v>6101</v>
      </c>
      <c r="J36" s="47" t="str">
        <f>IF(I36="","",(VLOOKUP(I36,'R3研修事業一覧'!C:AE,8,0)))&amp;""</f>
        <v/>
      </c>
      <c r="K36" s="47" t="str">
        <f>IF(VLOOKUP(I36,'R3研修事業一覧'!C:AE,5,0)=0,VLOOKUP(I36,'R3研修事業一覧'!C:AE,6,0),"")&amp;""</f>
        <v/>
      </c>
      <c r="L36" s="47" t="str">
        <f>IF(VLOOKUP(I36,'R3研修事業一覧'!$C:$AD,14,0)="","",VLOOKUP(I36,'R3研修事業一覧'!$C:$AD,14,0))</f>
        <v/>
      </c>
      <c r="M36" s="45" t="e">
        <f>IF(N36="","",#REF!&amp;"-"&amp;#REF!&amp;"-"&amp;$AF$16)</f>
        <v>#REF!</v>
      </c>
      <c r="N36" s="68">
        <v>61</v>
      </c>
      <c r="O36" s="159" t="s">
        <v>109</v>
      </c>
      <c r="P36" s="160"/>
      <c r="Q36" s="160"/>
      <c r="R36" s="160"/>
      <c r="S36" s="160"/>
      <c r="T36" s="161"/>
      <c r="U36" s="67" t="s">
        <v>105</v>
      </c>
      <c r="V36" s="169" t="s">
        <v>68</v>
      </c>
      <c r="W36" s="170"/>
      <c r="X36" s="162"/>
      <c r="Y36" s="188"/>
      <c r="Z36" s="188"/>
      <c r="AA36" s="188"/>
      <c r="AB36" s="162"/>
      <c r="AC36" s="188"/>
      <c r="AD36" s="188"/>
      <c r="AE36" s="163"/>
      <c r="AF36" s="191"/>
      <c r="AG36" s="192"/>
      <c r="AH36" s="192"/>
      <c r="AI36" s="193"/>
      <c r="AJ36" s="48"/>
      <c r="AK36" s="48"/>
      <c r="AL36" s="49"/>
      <c r="AM36" s="49"/>
    </row>
    <row r="37" spans="1:58" s="44" customFormat="1" ht="8.25" customHeight="1">
      <c r="B37" s="44" t="str">
        <f>IF(N37="","",#REF!)</f>
        <v/>
      </c>
      <c r="C37" s="45" t="str">
        <f t="shared" ref="C37" si="26">IF(N37="","",$AB$12)</f>
        <v/>
      </c>
      <c r="D37" s="47"/>
      <c r="E37" s="44">
        <f t="shared" ref="E37" si="27">IF(N37="",0,N37)</f>
        <v>0</v>
      </c>
      <c r="G37" s="47"/>
      <c r="H37" s="47"/>
      <c r="I37" s="47"/>
      <c r="J37" s="47"/>
      <c r="K37" s="47"/>
      <c r="L37" s="47"/>
      <c r="M37" s="47" t="str">
        <f>IF(N37="","",#REF!&amp;"-"&amp;#REF!&amp;"-"&amp;$AF$16)</f>
        <v/>
      </c>
      <c r="N37" s="50"/>
      <c r="O37" s="51"/>
      <c r="P37" s="51"/>
      <c r="Q37" s="51"/>
      <c r="R37" s="51"/>
      <c r="S37" s="51"/>
      <c r="T37" s="51"/>
      <c r="U37" s="50"/>
      <c r="V37" s="50"/>
      <c r="W37" s="50"/>
      <c r="X37" s="50"/>
      <c r="Y37" s="50"/>
      <c r="Z37" s="50"/>
      <c r="AA37" s="50"/>
      <c r="AB37" s="50"/>
      <c r="AC37" s="52"/>
      <c r="AD37" s="53"/>
      <c r="AE37" s="53"/>
      <c r="AF37" s="53"/>
      <c r="AG37" s="53"/>
      <c r="AH37" s="53"/>
      <c r="AI37" s="53"/>
      <c r="AJ37" s="48"/>
      <c r="AK37" s="48"/>
      <c r="AL37" s="49"/>
      <c r="AM37" s="49"/>
    </row>
    <row r="38" spans="1:58" s="44" customFormat="1" ht="16.5" customHeight="1">
      <c r="C38" s="45"/>
      <c r="D38" s="47"/>
      <c r="G38" s="47"/>
      <c r="H38" s="47"/>
      <c r="I38" s="47"/>
      <c r="J38" s="47"/>
      <c r="K38" s="47"/>
      <c r="L38" s="47"/>
      <c r="M38" s="47"/>
      <c r="N38" s="165"/>
      <c r="O38" s="165"/>
      <c r="P38" s="165"/>
      <c r="Q38" s="165"/>
      <c r="R38" s="165"/>
      <c r="S38" s="165"/>
      <c r="T38" s="165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48"/>
      <c r="AK38" s="48"/>
      <c r="AL38" s="49"/>
      <c r="AM38" s="49"/>
    </row>
    <row r="39" spans="1:58" s="44" customFormat="1" ht="25.5" customHeight="1">
      <c r="C39" s="45"/>
      <c r="D39" s="47"/>
      <c r="G39" s="47"/>
      <c r="H39" s="47"/>
      <c r="I39" s="47"/>
      <c r="J39" s="47"/>
      <c r="K39" s="47"/>
      <c r="L39" s="47"/>
      <c r="M39" s="47"/>
      <c r="N39" s="164" t="s">
        <v>114</v>
      </c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</row>
    <row r="40" spans="1:58" s="44" customFormat="1" ht="25.5" customHeight="1">
      <c r="C40" s="45"/>
      <c r="D40" s="47"/>
      <c r="G40" s="47"/>
      <c r="H40" s="47"/>
      <c r="I40" s="47"/>
      <c r="J40" s="47"/>
      <c r="K40" s="47"/>
      <c r="L40" s="47"/>
      <c r="M40" s="47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</row>
    <row r="41" spans="1:58" s="44" customFormat="1" ht="25.5" customHeight="1">
      <c r="C41" s="45"/>
      <c r="D41" s="47"/>
      <c r="G41" s="47"/>
      <c r="H41" s="47"/>
      <c r="I41" s="47"/>
      <c r="J41" s="47"/>
      <c r="K41" s="47"/>
      <c r="L41" s="47"/>
      <c r="M41" s="47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</row>
    <row r="42" spans="1:58" s="44" customFormat="1" ht="25.5" customHeight="1">
      <c r="C42" s="45"/>
      <c r="D42" s="47"/>
      <c r="G42" s="47"/>
      <c r="H42" s="47"/>
      <c r="I42" s="47"/>
      <c r="J42" s="47"/>
      <c r="K42" s="47"/>
      <c r="L42" s="47"/>
      <c r="M42" s="47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</row>
    <row r="43" spans="1:58" s="44" customFormat="1" ht="143.25" customHeight="1">
      <c r="C43" s="45"/>
      <c r="D43" s="47"/>
      <c r="G43" s="47"/>
      <c r="H43" s="47"/>
      <c r="I43" s="47"/>
      <c r="J43" s="47"/>
      <c r="K43" s="47"/>
      <c r="L43" s="47"/>
      <c r="M43" s="47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</row>
    <row r="44" spans="1:58" s="44" customFormat="1" ht="18.75" customHeight="1">
      <c r="C44" s="45"/>
      <c r="D44" s="47"/>
      <c r="G44" s="47"/>
      <c r="H44" s="47"/>
      <c r="I44" s="47"/>
      <c r="J44" s="47"/>
      <c r="K44" s="47"/>
      <c r="L44" s="47"/>
      <c r="M44" s="47"/>
      <c r="N44" s="156" t="s">
        <v>19</v>
      </c>
      <c r="O44" s="157"/>
      <c r="P44" s="157"/>
      <c r="Q44" s="157"/>
      <c r="R44" s="157"/>
      <c r="S44" s="157"/>
      <c r="T44" s="158"/>
      <c r="U44" s="200" t="s">
        <v>49</v>
      </c>
      <c r="V44" s="201"/>
      <c r="W44" s="201"/>
      <c r="X44" s="201"/>
      <c r="Y44" s="201"/>
      <c r="Z44" s="201"/>
      <c r="AA44" s="201"/>
      <c r="AB44" s="201"/>
      <c r="AC44" s="201"/>
      <c r="AD44" s="202"/>
      <c r="AE44" s="53"/>
      <c r="AF44" s="53"/>
      <c r="AG44" s="53"/>
      <c r="AH44" s="53"/>
      <c r="AI44" s="53"/>
      <c r="AJ44" s="48"/>
      <c r="AK44" s="48"/>
      <c r="AL44" s="49"/>
      <c r="AM44" s="49"/>
    </row>
    <row r="45" spans="1:58" s="44" customFormat="1" ht="18.75" customHeight="1">
      <c r="C45" s="45"/>
      <c r="D45" s="47"/>
      <c r="G45" s="47"/>
      <c r="H45" s="47"/>
      <c r="I45" s="47"/>
      <c r="J45" s="47"/>
      <c r="K45" s="47"/>
      <c r="L45" s="47"/>
      <c r="M45" s="47"/>
      <c r="N45" s="156" t="s">
        <v>48</v>
      </c>
      <c r="O45" s="157"/>
      <c r="P45" s="157"/>
      <c r="Q45" s="157"/>
      <c r="R45" s="157"/>
      <c r="S45" s="157"/>
      <c r="T45" s="158"/>
      <c r="U45" s="197" t="s">
        <v>113</v>
      </c>
      <c r="V45" s="198"/>
      <c r="W45" s="198"/>
      <c r="X45" s="198"/>
      <c r="Y45" s="198"/>
      <c r="Z45" s="198"/>
      <c r="AA45" s="198"/>
      <c r="AB45" s="198"/>
      <c r="AC45" s="198"/>
      <c r="AD45" s="199"/>
      <c r="AE45" s="53"/>
      <c r="AF45" s="53"/>
      <c r="AG45" s="53"/>
      <c r="AH45" s="53"/>
      <c r="AI45" s="53"/>
      <c r="AJ45" s="48"/>
      <c r="AK45" s="48"/>
      <c r="AL45" s="49"/>
      <c r="AM45" s="49"/>
    </row>
    <row r="46" spans="1:58" s="44" customFormat="1" ht="20.25" customHeight="1">
      <c r="C46" s="45"/>
      <c r="D46" s="47"/>
      <c r="G46" s="47"/>
      <c r="H46" s="47"/>
      <c r="I46" s="47"/>
      <c r="J46" s="47"/>
      <c r="K46" s="47"/>
      <c r="L46" s="47"/>
      <c r="M46" s="47"/>
      <c r="N46" s="50"/>
      <c r="O46" s="51"/>
      <c r="P46" s="51"/>
      <c r="Q46" s="51"/>
      <c r="R46" s="55"/>
      <c r="S46" s="55"/>
      <c r="U46" s="55" t="s">
        <v>74</v>
      </c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3"/>
      <c r="AG46" s="53"/>
      <c r="AH46" s="53"/>
      <c r="AI46" s="53"/>
      <c r="AJ46" s="48"/>
      <c r="AK46" s="48"/>
      <c r="AL46" s="49"/>
      <c r="AM46" s="49"/>
    </row>
    <row r="47" spans="1:58" ht="15.75" customHeight="1">
      <c r="A47" s="103"/>
      <c r="B47" s="103"/>
      <c r="C47" s="33"/>
      <c r="D47" s="104"/>
      <c r="E47" s="103"/>
      <c r="F47" s="103"/>
      <c r="G47" s="103"/>
      <c r="H47" s="104"/>
      <c r="I47" s="104"/>
      <c r="J47" s="104"/>
      <c r="K47" s="104"/>
      <c r="L47" s="104"/>
      <c r="M47" s="104"/>
      <c r="N47" s="22"/>
      <c r="O47" s="22"/>
      <c r="P47" s="22"/>
      <c r="Q47" s="22"/>
      <c r="R47" s="22"/>
      <c r="S47" s="22"/>
      <c r="T47" s="22"/>
      <c r="U47" s="10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</row>
  </sheetData>
  <sheetProtection algorithmName="SHA-512" hashValue="oVulpAYrmOkQYt6UnOGZWAeWiegzLExrYh83q08LBmCumJeJu3MV87TnYN4MgFLyCrGSNGbHqCMictH1PLAewg==" saltValue="LobCqALYZgAB+5Klf5jFFg==" spinCount="100000" sheet="1" selectLockedCells="1"/>
  <mergeCells count="100">
    <mergeCell ref="AF35:AI35"/>
    <mergeCell ref="AF36:AI36"/>
    <mergeCell ref="AF21:AI21"/>
    <mergeCell ref="U45:AD45"/>
    <mergeCell ref="U44:AD44"/>
    <mergeCell ref="AB34:AE34"/>
    <mergeCell ref="AB35:AE35"/>
    <mergeCell ref="AB36:AE36"/>
    <mergeCell ref="AF22:AI22"/>
    <mergeCell ref="AF23:AI23"/>
    <mergeCell ref="AF24:AI24"/>
    <mergeCell ref="AF25:AI25"/>
    <mergeCell ref="AF26:AI26"/>
    <mergeCell ref="AF27:AI27"/>
    <mergeCell ref="AF28:AI28"/>
    <mergeCell ref="AF29:AI29"/>
    <mergeCell ref="AF30:AI30"/>
    <mergeCell ref="AF31:AI31"/>
    <mergeCell ref="AF32:AI32"/>
    <mergeCell ref="AF33:AI33"/>
    <mergeCell ref="AF34:AI34"/>
    <mergeCell ref="X34:AA34"/>
    <mergeCell ref="X35:AA35"/>
    <mergeCell ref="X36:AA36"/>
    <mergeCell ref="AB21:AE21"/>
    <mergeCell ref="AB22:AE22"/>
    <mergeCell ref="AB23:AE23"/>
    <mergeCell ref="AB24:AE24"/>
    <mergeCell ref="AB25:AE25"/>
    <mergeCell ref="AB26:AE26"/>
    <mergeCell ref="AB27:AE27"/>
    <mergeCell ref="AB28:AE28"/>
    <mergeCell ref="AB29:AE29"/>
    <mergeCell ref="AB30:AE30"/>
    <mergeCell ref="AB31:AE31"/>
    <mergeCell ref="AB32:AE32"/>
    <mergeCell ref="X23:AA23"/>
    <mergeCell ref="X24:AA24"/>
    <mergeCell ref="X25:AA25"/>
    <mergeCell ref="X26:AA26"/>
    <mergeCell ref="X27:AA27"/>
    <mergeCell ref="AB33:AE33"/>
    <mergeCell ref="X28:AA28"/>
    <mergeCell ref="X29:AA29"/>
    <mergeCell ref="X30:AA30"/>
    <mergeCell ref="X31:AA31"/>
    <mergeCell ref="X32:AA32"/>
    <mergeCell ref="X33:AA33"/>
    <mergeCell ref="V22:W22"/>
    <mergeCell ref="O21:T21"/>
    <mergeCell ref="O22:T22"/>
    <mergeCell ref="AF16:AG16"/>
    <mergeCell ref="X21:AA21"/>
    <mergeCell ref="X22:AA22"/>
    <mergeCell ref="AJ1:AM1"/>
    <mergeCell ref="AK3:AM3"/>
    <mergeCell ref="AD3:AF3"/>
    <mergeCell ref="N5:AI5"/>
    <mergeCell ref="V21:W21"/>
    <mergeCell ref="AC16:AD16"/>
    <mergeCell ref="Z12:AA12"/>
    <mergeCell ref="Z14:AA14"/>
    <mergeCell ref="AB7:AC7"/>
    <mergeCell ref="AB12:AI12"/>
    <mergeCell ref="AB14:AI14"/>
    <mergeCell ref="N19:AI19"/>
    <mergeCell ref="N18:AI18"/>
    <mergeCell ref="Z16:AB16"/>
    <mergeCell ref="V24:W24"/>
    <mergeCell ref="O36:T36"/>
    <mergeCell ref="V36:W36"/>
    <mergeCell ref="V35:W35"/>
    <mergeCell ref="O31:T31"/>
    <mergeCell ref="O34:T34"/>
    <mergeCell ref="O33:T33"/>
    <mergeCell ref="V34:W34"/>
    <mergeCell ref="V31:W31"/>
    <mergeCell ref="V33:W33"/>
    <mergeCell ref="V32:W32"/>
    <mergeCell ref="V25:W25"/>
    <mergeCell ref="O25:T25"/>
    <mergeCell ref="V29:W29"/>
    <mergeCell ref="O29:T29"/>
    <mergeCell ref="O32:T32"/>
    <mergeCell ref="N44:T44"/>
    <mergeCell ref="N45:T45"/>
    <mergeCell ref="O23:T23"/>
    <mergeCell ref="V23:W23"/>
    <mergeCell ref="O24:T24"/>
    <mergeCell ref="N39:AI43"/>
    <mergeCell ref="N38:T38"/>
    <mergeCell ref="N35:T35"/>
    <mergeCell ref="O30:T30"/>
    <mergeCell ref="V30:W30"/>
    <mergeCell ref="O26:T26"/>
    <mergeCell ref="O27:T27"/>
    <mergeCell ref="O28:T28"/>
    <mergeCell ref="V26:W26"/>
    <mergeCell ref="V27:W27"/>
    <mergeCell ref="V28:W28"/>
  </mergeCells>
  <phoneticPr fontId="2"/>
  <conditionalFormatting sqref="AF7 AH7">
    <cfRule type="cellIs" dxfId="4" priority="12" stopIfTrue="1" operator="equal">
      <formula>""</formula>
    </cfRule>
  </conditionalFormatting>
  <conditionalFormatting sqref="AK3:AM3">
    <cfRule type="cellIs" dxfId="3" priority="9" stopIfTrue="1" operator="greaterThanOrEqual">
      <formula>1</formula>
    </cfRule>
  </conditionalFormatting>
  <conditionalFormatting sqref="AD3:AF3">
    <cfRule type="cellIs" dxfId="2" priority="10" stopIfTrue="1" operator="equal">
      <formula>""</formula>
    </cfRule>
  </conditionalFormatting>
  <conditionalFormatting sqref="AB12:AI12 AB14:AI14 AC16:AD16 AF16:AG16 AI16">
    <cfRule type="cellIs" dxfId="1" priority="7" stopIfTrue="1" operator="equal">
      <formula>""</formula>
    </cfRule>
  </conditionalFormatting>
  <conditionalFormatting sqref="AD7">
    <cfRule type="cellIs" dxfId="0" priority="1" stopIfTrue="1" operator="equal">
      <formula>""</formula>
    </cfRule>
  </conditionalFormatting>
  <dataValidations xWindow="841" yWindow="504" count="7">
    <dataValidation imeMode="halfAlpha" allowBlank="1" showInputMessage="1" showErrorMessage="1" sqref="U21 AD3:AF3 N44:N46 AH7 AF7 N37 AK3:AM3 G20:H21 AD7"/>
    <dataValidation imeMode="off" allowBlank="1" showInputMessage="1" showErrorMessage="1" sqref="U37 AC16:AD16 AF16:AG16 AI16"/>
    <dataValidation imeMode="hiragana" allowBlank="1" showInputMessage="1" showErrorMessage="1" sqref="X37:AB37 AJ39 AB14:AI14 N39 V22:W34 AF22:AF36"/>
    <dataValidation imeMode="hiragana" allowBlank="1" showInputMessage="1" showErrorMessage="1" prompt="園名は，正式名称（例：○○立○○園）を記入してください。" sqref="AB12:AI12"/>
    <dataValidation imeMode="halfAlpha" allowBlank="1" showInputMessage="1" showErrorMessage="1" prompt="「研修番号」を入力すると，入力不要の欄には「*」が表示される。空白となっている欄に必要事項を入力する。_x000a_なお，複数のコースがある講座については，〔コース等記号〕欄に「記号入力」と表示され，〔職名〕・〔職員番号〕の欄には「#N/A」と表示される。その場合には，「記号入力」と表示されるセルに「コース記号」を上書きした上で，空白となっている欄に必要事項を入力する。" sqref="N22:N36"/>
    <dataValidation imeMode="halfAlpha" allowBlank="1" showInputMessage="1" showErrorMessage="1" prompt="コース記号は，半角英数字（英字は大文字）で入力する。" sqref="U22:U36"/>
    <dataValidation type="custom" imeMode="hiragana" allowBlank="1" showInputMessage="1" showErrorMessage="1" error="姓と名の間を「全角１文字」空けて入力してください。" prompt="姓と名の間を全角１文字空けて入力する。" sqref="X22:X36">
      <formula1>FIND("　",X22)&gt;1</formula1>
    </dataValidation>
  </dataValidations>
  <pageMargins left="0.59055118110236227" right="0.35433070866141736" top="0.43307086614173229" bottom="0.51181102362204722" header="0.27559055118110237" footer="0.35433070866141736"/>
  <pageSetup paperSize="9" scale="80" orientation="portrait" errors="NA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08"/>
  <sheetViews>
    <sheetView view="pageBreakPreview" zoomScale="110" zoomScaleNormal="100" zoomScaleSheetLayoutView="110" workbookViewId="0">
      <pane xSplit="4" ySplit="1" topLeftCell="E41" activePane="bottomRight" state="frozen"/>
      <selection pane="topRight" activeCell="E1" sqref="E1"/>
      <selection pane="bottomLeft" activeCell="A2" sqref="A2"/>
      <selection pane="bottomRight" activeCell="D53" sqref="D53"/>
    </sheetView>
  </sheetViews>
  <sheetFormatPr defaultRowHeight="13.5"/>
  <cols>
    <col min="1" max="1" width="7.625" style="97" customWidth="1"/>
    <col min="2" max="2" width="4.5" style="98" customWidth="1"/>
    <col min="3" max="3" width="7.625" style="100" customWidth="1"/>
    <col min="4" max="4" width="41.375" style="74" customWidth="1"/>
    <col min="5" max="5" width="8.125" style="101" customWidth="1"/>
    <col min="6" max="6" width="8" style="74" customWidth="1"/>
    <col min="7" max="7" width="3.375" style="99" customWidth="1"/>
    <col min="8" max="8" width="7.625" style="100" customWidth="1"/>
    <col min="9" max="9" width="7.625" style="97" customWidth="1"/>
    <col min="10" max="10" width="5" style="98" customWidth="1"/>
    <col min="11" max="11" width="4.625" style="98" customWidth="1"/>
    <col min="12" max="12" width="8.625" style="94" customWidth="1"/>
    <col min="13" max="15" width="4.625" style="74" customWidth="1"/>
    <col min="16" max="16" width="14.875" style="74" customWidth="1"/>
    <col min="17" max="17" width="4.625" style="91" customWidth="1"/>
    <col min="18" max="19" width="3.625" style="91" customWidth="1"/>
    <col min="20" max="20" width="3.625" style="96" customWidth="1"/>
    <col min="21" max="22" width="9" style="74"/>
    <col min="23" max="16384" width="9" style="75"/>
  </cols>
  <sheetData>
    <row r="1" spans="1:22" ht="27">
      <c r="A1" s="76" t="s">
        <v>11</v>
      </c>
      <c r="B1" s="76" t="s">
        <v>103</v>
      </c>
      <c r="C1" s="77" t="s">
        <v>20</v>
      </c>
      <c r="D1" s="77" t="s">
        <v>91</v>
      </c>
      <c r="E1" s="78" t="s">
        <v>104</v>
      </c>
      <c r="F1" s="79" t="s">
        <v>21</v>
      </c>
      <c r="G1" s="80" t="s">
        <v>22</v>
      </c>
      <c r="H1" s="79" t="s">
        <v>50</v>
      </c>
      <c r="I1" s="79" t="s">
        <v>101</v>
      </c>
      <c r="J1" s="79" t="s">
        <v>51</v>
      </c>
      <c r="K1" s="76" t="s">
        <v>12</v>
      </c>
      <c r="L1" s="76" t="s">
        <v>23</v>
      </c>
      <c r="M1" s="76" t="s">
        <v>25</v>
      </c>
      <c r="N1" s="76" t="s">
        <v>26</v>
      </c>
      <c r="O1" s="76" t="s">
        <v>81</v>
      </c>
      <c r="P1" s="69" t="s">
        <v>76</v>
      </c>
      <c r="Q1" s="81"/>
      <c r="R1" s="82" t="s">
        <v>103</v>
      </c>
      <c r="S1" s="82" t="s">
        <v>82</v>
      </c>
      <c r="T1" s="83" t="s">
        <v>24</v>
      </c>
      <c r="U1" s="75"/>
      <c r="V1" s="75"/>
    </row>
    <row r="2" spans="1:22" ht="18" customHeight="1">
      <c r="A2" s="76">
        <v>1</v>
      </c>
      <c r="B2" s="76"/>
      <c r="C2" s="84">
        <f t="shared" ref="C2:C65" si="0">IF(B2="",A2*100,A2*100+VLOOKUP(B2,$R$2:$T$35,3,FALSE))</f>
        <v>100</v>
      </c>
      <c r="D2" s="85" t="s">
        <v>100</v>
      </c>
      <c r="E2" s="86" t="s">
        <v>27</v>
      </c>
      <c r="F2" s="77" t="s">
        <v>27</v>
      </c>
      <c r="G2" s="86">
        <v>0</v>
      </c>
      <c r="H2" s="87" t="s">
        <v>28</v>
      </c>
      <c r="I2" s="77" t="s">
        <v>27</v>
      </c>
      <c r="J2" s="77" t="s">
        <v>13</v>
      </c>
      <c r="K2" s="76" t="s">
        <v>115</v>
      </c>
      <c r="L2" s="76" t="s">
        <v>116</v>
      </c>
      <c r="M2" s="76">
        <v>1</v>
      </c>
      <c r="N2" s="76"/>
      <c r="O2" s="76"/>
      <c r="P2" s="70"/>
      <c r="Q2" s="88"/>
      <c r="R2" s="82" t="s">
        <v>105</v>
      </c>
      <c r="S2" s="82" t="s">
        <v>82</v>
      </c>
      <c r="T2" s="83">
        <v>1</v>
      </c>
      <c r="U2" s="75"/>
      <c r="V2" s="75"/>
    </row>
    <row r="3" spans="1:22" ht="18" customHeight="1">
      <c r="A3" s="76">
        <f t="shared" ref="A3:A66" si="1">IF(D3=D2,A2,A2+1)</f>
        <v>2</v>
      </c>
      <c r="B3" s="76"/>
      <c r="C3" s="84">
        <f t="shared" si="0"/>
        <v>200</v>
      </c>
      <c r="D3" s="85" t="s">
        <v>106</v>
      </c>
      <c r="E3" s="86" t="s">
        <v>27</v>
      </c>
      <c r="F3" s="77" t="s">
        <v>27</v>
      </c>
      <c r="G3" s="86">
        <v>0</v>
      </c>
      <c r="H3" s="87" t="s">
        <v>28</v>
      </c>
      <c r="I3" s="77" t="s">
        <v>27</v>
      </c>
      <c r="J3" s="77" t="s">
        <v>13</v>
      </c>
      <c r="K3" s="76" t="s">
        <v>115</v>
      </c>
      <c r="L3" s="76" t="s">
        <v>116</v>
      </c>
      <c r="M3" s="76">
        <v>1</v>
      </c>
      <c r="N3" s="76"/>
      <c r="O3" s="76"/>
      <c r="P3" s="70"/>
      <c r="Q3" s="88"/>
      <c r="R3" s="82" t="s">
        <v>73</v>
      </c>
      <c r="S3" s="82" t="s">
        <v>82</v>
      </c>
      <c r="T3" s="83">
        <v>2</v>
      </c>
      <c r="U3" s="75"/>
      <c r="V3" s="75"/>
    </row>
    <row r="4" spans="1:22" ht="18" customHeight="1">
      <c r="A4" s="76">
        <f t="shared" si="1"/>
        <v>3</v>
      </c>
      <c r="B4" s="76"/>
      <c r="C4" s="84">
        <f t="shared" si="0"/>
        <v>300</v>
      </c>
      <c r="D4" s="85" t="s">
        <v>29</v>
      </c>
      <c r="E4" s="86" t="s">
        <v>27</v>
      </c>
      <c r="F4" s="89" t="s">
        <v>13</v>
      </c>
      <c r="G4" s="86">
        <v>1</v>
      </c>
      <c r="H4" s="87" t="s">
        <v>28</v>
      </c>
      <c r="I4" s="77" t="s">
        <v>27</v>
      </c>
      <c r="J4" s="77" t="s">
        <v>13</v>
      </c>
      <c r="K4" s="76" t="s">
        <v>115</v>
      </c>
      <c r="L4" s="76" t="s">
        <v>116</v>
      </c>
      <c r="M4" s="76"/>
      <c r="N4" s="76">
        <v>1</v>
      </c>
      <c r="O4" s="76" t="s">
        <v>81</v>
      </c>
      <c r="P4" s="111"/>
      <c r="Q4" s="88"/>
      <c r="R4" s="82" t="s">
        <v>85</v>
      </c>
      <c r="S4" s="82" t="s">
        <v>82</v>
      </c>
      <c r="T4" s="83">
        <v>3</v>
      </c>
      <c r="U4" s="75"/>
      <c r="V4" s="75"/>
    </row>
    <row r="5" spans="1:22" ht="18" customHeight="1">
      <c r="A5" s="76">
        <f t="shared" si="1"/>
        <v>4</v>
      </c>
      <c r="B5" s="76"/>
      <c r="C5" s="84">
        <f t="shared" si="0"/>
        <v>400</v>
      </c>
      <c r="D5" s="85" t="s">
        <v>92</v>
      </c>
      <c r="E5" s="86" t="s">
        <v>27</v>
      </c>
      <c r="F5" s="77" t="s">
        <v>27</v>
      </c>
      <c r="G5" s="86">
        <v>0</v>
      </c>
      <c r="H5" s="87" t="s">
        <v>28</v>
      </c>
      <c r="I5" s="77" t="s">
        <v>27</v>
      </c>
      <c r="J5" s="77" t="s">
        <v>13</v>
      </c>
      <c r="K5" s="76" t="s">
        <v>115</v>
      </c>
      <c r="L5" s="76" t="s">
        <v>116</v>
      </c>
      <c r="M5" s="76"/>
      <c r="N5" s="76">
        <v>1</v>
      </c>
      <c r="O5" s="76"/>
      <c r="P5" s="70"/>
      <c r="Q5" s="88"/>
      <c r="R5" s="82" t="s">
        <v>93</v>
      </c>
      <c r="S5" s="82" t="s">
        <v>82</v>
      </c>
      <c r="T5" s="83">
        <v>4</v>
      </c>
      <c r="U5" s="75"/>
      <c r="V5" s="75"/>
    </row>
    <row r="6" spans="1:22" ht="18" customHeight="1">
      <c r="A6" s="76">
        <f t="shared" si="1"/>
        <v>5</v>
      </c>
      <c r="B6" s="76"/>
      <c r="C6" s="84">
        <f t="shared" si="0"/>
        <v>500</v>
      </c>
      <c r="D6" s="85" t="s">
        <v>94</v>
      </c>
      <c r="E6" s="86" t="s">
        <v>27</v>
      </c>
      <c r="F6" s="77" t="s">
        <v>27</v>
      </c>
      <c r="G6" s="86">
        <v>0</v>
      </c>
      <c r="H6" s="87" t="s">
        <v>28</v>
      </c>
      <c r="I6" s="77" t="s">
        <v>27</v>
      </c>
      <c r="J6" s="77" t="s">
        <v>52</v>
      </c>
      <c r="K6" s="76" t="s">
        <v>115</v>
      </c>
      <c r="L6" s="76" t="s">
        <v>116</v>
      </c>
      <c r="M6" s="76">
        <v>1</v>
      </c>
      <c r="N6" s="76">
        <v>1</v>
      </c>
      <c r="O6" s="76"/>
      <c r="P6" s="70"/>
      <c r="Q6" s="88"/>
      <c r="R6" s="82" t="s">
        <v>83</v>
      </c>
      <c r="S6" s="82" t="s">
        <v>82</v>
      </c>
      <c r="T6" s="83">
        <v>5</v>
      </c>
      <c r="U6" s="75"/>
      <c r="V6" s="75"/>
    </row>
    <row r="7" spans="1:22" ht="18" customHeight="1">
      <c r="A7" s="76">
        <f t="shared" si="1"/>
        <v>6</v>
      </c>
      <c r="B7" s="76"/>
      <c r="C7" s="84">
        <f t="shared" si="0"/>
        <v>600</v>
      </c>
      <c r="D7" s="85" t="s">
        <v>102</v>
      </c>
      <c r="E7" s="86" t="s">
        <v>27</v>
      </c>
      <c r="F7" s="77" t="s">
        <v>27</v>
      </c>
      <c r="G7" s="86">
        <v>0</v>
      </c>
      <c r="H7" s="87" t="s">
        <v>28</v>
      </c>
      <c r="I7" s="77" t="s">
        <v>27</v>
      </c>
      <c r="J7" s="77" t="s">
        <v>53</v>
      </c>
      <c r="K7" s="76" t="s">
        <v>115</v>
      </c>
      <c r="L7" s="76" t="s">
        <v>116</v>
      </c>
      <c r="M7" s="76">
        <v>1</v>
      </c>
      <c r="N7" s="76">
        <v>1</v>
      </c>
      <c r="O7" s="76"/>
      <c r="P7" s="70"/>
      <c r="Q7" s="88"/>
      <c r="R7" s="82" t="s">
        <v>86</v>
      </c>
      <c r="S7" s="82" t="s">
        <v>82</v>
      </c>
      <c r="T7" s="83">
        <v>6</v>
      </c>
      <c r="U7" s="75"/>
      <c r="V7" s="75"/>
    </row>
    <row r="8" spans="1:22" ht="18" customHeight="1">
      <c r="A8" s="76">
        <f t="shared" si="1"/>
        <v>7</v>
      </c>
      <c r="B8" s="76"/>
      <c r="C8" s="84">
        <f t="shared" si="0"/>
        <v>700</v>
      </c>
      <c r="D8" s="85" t="s">
        <v>30</v>
      </c>
      <c r="E8" s="86" t="s">
        <v>27</v>
      </c>
      <c r="F8" s="77" t="s">
        <v>27</v>
      </c>
      <c r="G8" s="86">
        <v>1</v>
      </c>
      <c r="H8" s="87" t="s">
        <v>28</v>
      </c>
      <c r="I8" s="77" t="s">
        <v>27</v>
      </c>
      <c r="J8" s="77" t="s">
        <v>13</v>
      </c>
      <c r="K8" s="76" t="s">
        <v>115</v>
      </c>
      <c r="L8" s="76" t="s">
        <v>116</v>
      </c>
      <c r="M8" s="76"/>
      <c r="N8" s="76">
        <v>1</v>
      </c>
      <c r="O8" s="76" t="s">
        <v>81</v>
      </c>
      <c r="P8" s="70"/>
      <c r="Q8" s="88"/>
      <c r="R8" s="82" t="s">
        <v>95</v>
      </c>
      <c r="S8" s="82" t="s">
        <v>82</v>
      </c>
      <c r="T8" s="83">
        <v>7</v>
      </c>
      <c r="U8" s="75"/>
      <c r="V8" s="75"/>
    </row>
    <row r="9" spans="1:22" ht="18" customHeight="1">
      <c r="A9" s="76">
        <f>IF(D9=D8,A8,A8+1)</f>
        <v>8</v>
      </c>
      <c r="B9" s="76"/>
      <c r="C9" s="84">
        <f t="shared" si="0"/>
        <v>800</v>
      </c>
      <c r="D9" s="85" t="s">
        <v>107</v>
      </c>
      <c r="E9" s="86" t="s">
        <v>27</v>
      </c>
      <c r="F9" s="77" t="s">
        <v>27</v>
      </c>
      <c r="G9" s="86">
        <v>0</v>
      </c>
      <c r="H9" s="87" t="s">
        <v>28</v>
      </c>
      <c r="I9" s="77" t="s">
        <v>27</v>
      </c>
      <c r="J9" s="77" t="s">
        <v>13</v>
      </c>
      <c r="K9" s="76" t="s">
        <v>115</v>
      </c>
      <c r="L9" s="76" t="s">
        <v>116</v>
      </c>
      <c r="M9" s="76">
        <v>1</v>
      </c>
      <c r="N9" s="76"/>
      <c r="O9" s="76"/>
      <c r="P9" s="70"/>
      <c r="Q9" s="88"/>
      <c r="R9" s="82"/>
      <c r="S9" s="82" t="s">
        <v>64</v>
      </c>
      <c r="T9" s="83"/>
      <c r="U9" s="75"/>
      <c r="V9" s="75"/>
    </row>
    <row r="10" spans="1:22" ht="18" customHeight="1">
      <c r="A10" s="76">
        <f t="shared" si="1"/>
        <v>9</v>
      </c>
      <c r="B10" s="76"/>
      <c r="C10" s="84">
        <f t="shared" si="0"/>
        <v>900</v>
      </c>
      <c r="D10" s="85" t="s">
        <v>117</v>
      </c>
      <c r="E10" s="86" t="s">
        <v>27</v>
      </c>
      <c r="F10" s="77" t="s">
        <v>27</v>
      </c>
      <c r="G10" s="86">
        <v>0</v>
      </c>
      <c r="H10" s="87"/>
      <c r="I10" s="77" t="s">
        <v>27</v>
      </c>
      <c r="J10" s="77"/>
      <c r="K10" s="76" t="s">
        <v>115</v>
      </c>
      <c r="L10" s="76" t="s">
        <v>116</v>
      </c>
      <c r="M10" s="76">
        <v>1</v>
      </c>
      <c r="N10" s="76"/>
      <c r="O10" s="76"/>
      <c r="P10" s="70"/>
      <c r="Q10" s="88"/>
      <c r="R10" s="82"/>
      <c r="S10" s="82"/>
      <c r="T10" s="83"/>
      <c r="U10" s="75"/>
      <c r="V10" s="75"/>
    </row>
    <row r="11" spans="1:22" ht="18" customHeight="1">
      <c r="A11" s="76">
        <f t="shared" si="1"/>
        <v>10</v>
      </c>
      <c r="B11" s="76"/>
      <c r="C11" s="84">
        <f t="shared" si="0"/>
        <v>1000</v>
      </c>
      <c r="D11" s="85" t="s">
        <v>118</v>
      </c>
      <c r="E11" s="86" t="s">
        <v>27</v>
      </c>
      <c r="F11" s="77" t="s">
        <v>27</v>
      </c>
      <c r="G11" s="86">
        <v>0</v>
      </c>
      <c r="H11" s="87"/>
      <c r="I11" s="77" t="s">
        <v>27</v>
      </c>
      <c r="J11" s="77"/>
      <c r="K11" s="76" t="s">
        <v>115</v>
      </c>
      <c r="L11" s="76" t="s">
        <v>116</v>
      </c>
      <c r="M11" s="76">
        <v>1</v>
      </c>
      <c r="N11" s="76"/>
      <c r="O11" s="76"/>
      <c r="P11" s="70"/>
      <c r="Q11" s="88"/>
      <c r="R11" s="82"/>
      <c r="S11" s="82"/>
      <c r="T11" s="83"/>
      <c r="U11" s="75"/>
      <c r="V11" s="75"/>
    </row>
    <row r="12" spans="1:22" ht="18" customHeight="1">
      <c r="A12" s="76">
        <f t="shared" si="1"/>
        <v>11</v>
      </c>
      <c r="B12" s="76"/>
      <c r="C12" s="84">
        <f t="shared" si="0"/>
        <v>1100</v>
      </c>
      <c r="D12" s="85" t="s">
        <v>31</v>
      </c>
      <c r="E12" s="86" t="s">
        <v>27</v>
      </c>
      <c r="F12" s="77" t="s">
        <v>27</v>
      </c>
      <c r="G12" s="86">
        <v>0</v>
      </c>
      <c r="H12" s="87"/>
      <c r="I12" s="77" t="s">
        <v>27</v>
      </c>
      <c r="J12" s="77" t="s">
        <v>13</v>
      </c>
      <c r="K12" s="76" t="s">
        <v>115</v>
      </c>
      <c r="L12" s="76" t="s">
        <v>116</v>
      </c>
      <c r="M12" s="76"/>
      <c r="N12" s="76">
        <v>1</v>
      </c>
      <c r="O12" s="76"/>
      <c r="P12" s="70"/>
      <c r="Q12" s="88"/>
      <c r="R12" s="82"/>
      <c r="S12" s="82" t="s">
        <v>64</v>
      </c>
      <c r="T12" s="83"/>
      <c r="U12" s="75"/>
      <c r="V12" s="75"/>
    </row>
    <row r="13" spans="1:22" ht="18" customHeight="1">
      <c r="A13" s="76">
        <f t="shared" si="1"/>
        <v>12</v>
      </c>
      <c r="B13" s="76"/>
      <c r="C13" s="84">
        <f t="shared" si="0"/>
        <v>1200</v>
      </c>
      <c r="D13" s="85" t="s">
        <v>32</v>
      </c>
      <c r="E13" s="86" t="s">
        <v>27</v>
      </c>
      <c r="F13" s="77" t="s">
        <v>27</v>
      </c>
      <c r="G13" s="86">
        <v>0</v>
      </c>
      <c r="H13" s="87"/>
      <c r="I13" s="77" t="s">
        <v>27</v>
      </c>
      <c r="J13" s="77" t="s">
        <v>13</v>
      </c>
      <c r="K13" s="76" t="s">
        <v>115</v>
      </c>
      <c r="L13" s="76" t="s">
        <v>116</v>
      </c>
      <c r="M13" s="76"/>
      <c r="N13" s="76">
        <v>1</v>
      </c>
      <c r="O13" s="76"/>
      <c r="P13" s="70"/>
      <c r="Q13" s="88"/>
      <c r="R13" s="82"/>
      <c r="S13" s="82" t="s">
        <v>64</v>
      </c>
      <c r="T13" s="83"/>
      <c r="U13" s="75"/>
      <c r="V13" s="75"/>
    </row>
    <row r="14" spans="1:22" ht="18" customHeight="1">
      <c r="A14" s="76">
        <f t="shared" si="1"/>
        <v>13</v>
      </c>
      <c r="B14" s="76"/>
      <c r="C14" s="84">
        <f t="shared" si="0"/>
        <v>1300</v>
      </c>
      <c r="D14" s="85" t="s">
        <v>119</v>
      </c>
      <c r="E14" s="86" t="s">
        <v>27</v>
      </c>
      <c r="F14" s="77" t="s">
        <v>27</v>
      </c>
      <c r="G14" s="86">
        <v>1</v>
      </c>
      <c r="H14" s="87"/>
      <c r="I14" s="77" t="s">
        <v>27</v>
      </c>
      <c r="J14" s="77"/>
      <c r="K14" s="76" t="s">
        <v>115</v>
      </c>
      <c r="L14" s="76" t="s">
        <v>116</v>
      </c>
      <c r="M14" s="76">
        <v>1</v>
      </c>
      <c r="N14" s="76"/>
      <c r="O14" s="76" t="s">
        <v>63</v>
      </c>
      <c r="P14" s="70"/>
      <c r="Q14" s="88"/>
      <c r="R14" s="82"/>
      <c r="S14" s="82"/>
      <c r="T14" s="83"/>
      <c r="U14" s="75"/>
      <c r="V14" s="75"/>
    </row>
    <row r="15" spans="1:22" ht="18" customHeight="1">
      <c r="A15" s="76">
        <f t="shared" si="1"/>
        <v>14</v>
      </c>
      <c r="B15" s="76"/>
      <c r="C15" s="84">
        <f t="shared" si="0"/>
        <v>1400</v>
      </c>
      <c r="D15" s="85" t="s">
        <v>120</v>
      </c>
      <c r="E15" s="86" t="s">
        <v>27</v>
      </c>
      <c r="F15" s="77" t="s">
        <v>27</v>
      </c>
      <c r="G15" s="86">
        <v>1</v>
      </c>
      <c r="H15" s="87"/>
      <c r="I15" s="77" t="s">
        <v>27</v>
      </c>
      <c r="J15" s="77"/>
      <c r="K15" s="76" t="s">
        <v>115</v>
      </c>
      <c r="L15" s="76" t="s">
        <v>116</v>
      </c>
      <c r="M15" s="76">
        <v>1</v>
      </c>
      <c r="N15" s="76"/>
      <c r="O15" s="76" t="s">
        <v>63</v>
      </c>
      <c r="P15" s="70"/>
      <c r="Q15" s="88"/>
      <c r="R15" s="82"/>
      <c r="S15" s="82"/>
      <c r="T15" s="83"/>
      <c r="U15" s="75"/>
      <c r="V15" s="75"/>
    </row>
    <row r="16" spans="1:22" ht="18" customHeight="1">
      <c r="A16" s="76">
        <f t="shared" si="1"/>
        <v>15</v>
      </c>
      <c r="B16" s="76"/>
      <c r="C16" s="84">
        <f t="shared" si="0"/>
        <v>1500</v>
      </c>
      <c r="D16" s="85" t="s">
        <v>96</v>
      </c>
      <c r="E16" s="86" t="s">
        <v>27</v>
      </c>
      <c r="F16" s="77" t="s">
        <v>27</v>
      </c>
      <c r="G16" s="86">
        <v>0</v>
      </c>
      <c r="H16" s="87"/>
      <c r="I16" s="77" t="s">
        <v>27</v>
      </c>
      <c r="J16" s="77"/>
      <c r="K16" s="76" t="s">
        <v>115</v>
      </c>
      <c r="L16" s="76" t="s">
        <v>116</v>
      </c>
      <c r="M16" s="76"/>
      <c r="N16" s="76">
        <v>1</v>
      </c>
      <c r="O16" s="76"/>
      <c r="P16" s="70"/>
      <c r="Q16" s="88"/>
      <c r="R16" s="82"/>
      <c r="S16" s="82" t="s">
        <v>64</v>
      </c>
      <c r="T16" s="83"/>
      <c r="U16" s="75"/>
      <c r="V16" s="75"/>
    </row>
    <row r="17" spans="1:22" ht="18" customHeight="1">
      <c r="A17" s="76">
        <f t="shared" si="1"/>
        <v>16</v>
      </c>
      <c r="B17" s="76"/>
      <c r="C17" s="84">
        <f t="shared" si="0"/>
        <v>1600</v>
      </c>
      <c r="D17" s="85" t="s">
        <v>97</v>
      </c>
      <c r="E17" s="86" t="s">
        <v>27</v>
      </c>
      <c r="F17" s="77" t="s">
        <v>27</v>
      </c>
      <c r="G17" s="86">
        <v>0</v>
      </c>
      <c r="H17" s="87"/>
      <c r="I17" s="77" t="s">
        <v>27</v>
      </c>
      <c r="J17" s="77"/>
      <c r="K17" s="76" t="s">
        <v>115</v>
      </c>
      <c r="L17" s="76" t="s">
        <v>116</v>
      </c>
      <c r="M17" s="76"/>
      <c r="N17" s="76">
        <v>1</v>
      </c>
      <c r="O17" s="76"/>
      <c r="P17" s="70"/>
      <c r="Q17" s="88"/>
      <c r="R17" s="82"/>
      <c r="S17" s="82" t="s">
        <v>64</v>
      </c>
      <c r="T17" s="83"/>
      <c r="U17" s="75"/>
      <c r="V17" s="75"/>
    </row>
    <row r="18" spans="1:22" ht="18" customHeight="1">
      <c r="A18" s="76">
        <f t="shared" si="1"/>
        <v>17</v>
      </c>
      <c r="B18" s="76"/>
      <c r="C18" s="84">
        <f t="shared" si="0"/>
        <v>1700</v>
      </c>
      <c r="D18" s="85" t="s">
        <v>121</v>
      </c>
      <c r="E18" s="86" t="s">
        <v>27</v>
      </c>
      <c r="F18" s="77" t="s">
        <v>27</v>
      </c>
      <c r="G18" s="86">
        <v>1</v>
      </c>
      <c r="H18" s="87"/>
      <c r="I18" s="77"/>
      <c r="J18" s="77"/>
      <c r="K18" s="76" t="s">
        <v>115</v>
      </c>
      <c r="L18" s="76" t="s">
        <v>116</v>
      </c>
      <c r="M18" s="76">
        <v>1</v>
      </c>
      <c r="N18" s="76"/>
      <c r="O18" s="76" t="s">
        <v>63</v>
      </c>
      <c r="P18" s="70"/>
      <c r="Q18" s="88"/>
      <c r="R18" s="82"/>
      <c r="S18" s="82"/>
      <c r="T18" s="83"/>
      <c r="U18" s="75"/>
      <c r="V18" s="75"/>
    </row>
    <row r="19" spans="1:22" ht="18" customHeight="1">
      <c r="A19" s="76">
        <f t="shared" si="1"/>
        <v>18</v>
      </c>
      <c r="B19" s="76"/>
      <c r="C19" s="84">
        <f t="shared" si="0"/>
        <v>1800</v>
      </c>
      <c r="D19" s="85" t="s">
        <v>122</v>
      </c>
      <c r="E19" s="86" t="s">
        <v>27</v>
      </c>
      <c r="F19" s="89" t="s">
        <v>13</v>
      </c>
      <c r="G19" s="86">
        <v>1</v>
      </c>
      <c r="H19" s="90"/>
      <c r="I19" s="89" t="s">
        <v>13</v>
      </c>
      <c r="J19" s="89" t="s">
        <v>98</v>
      </c>
      <c r="K19" s="76" t="s">
        <v>115</v>
      </c>
      <c r="L19" s="76" t="s">
        <v>116</v>
      </c>
      <c r="M19" s="76">
        <v>1</v>
      </c>
      <c r="N19" s="76"/>
      <c r="O19" s="76" t="s">
        <v>63</v>
      </c>
      <c r="P19" s="71"/>
      <c r="Q19" s="88"/>
      <c r="R19" s="82"/>
      <c r="S19" s="82" t="s">
        <v>64</v>
      </c>
      <c r="T19" s="83"/>
      <c r="U19" s="75"/>
      <c r="V19" s="75"/>
    </row>
    <row r="20" spans="1:22" ht="18" customHeight="1">
      <c r="A20" s="76">
        <f t="shared" si="1"/>
        <v>19</v>
      </c>
      <c r="B20" s="76"/>
      <c r="C20" s="84">
        <f t="shared" si="0"/>
        <v>1900</v>
      </c>
      <c r="D20" s="85" t="s">
        <v>123</v>
      </c>
      <c r="E20" s="86" t="s">
        <v>27</v>
      </c>
      <c r="F20" s="89" t="s">
        <v>13</v>
      </c>
      <c r="G20" s="86">
        <v>1</v>
      </c>
      <c r="H20" s="90"/>
      <c r="I20" s="89" t="s">
        <v>13</v>
      </c>
      <c r="J20" s="89" t="s">
        <v>98</v>
      </c>
      <c r="K20" s="76" t="s">
        <v>115</v>
      </c>
      <c r="L20" s="76" t="s">
        <v>116</v>
      </c>
      <c r="M20" s="76">
        <v>1</v>
      </c>
      <c r="N20" s="76"/>
      <c r="O20" s="76" t="s">
        <v>81</v>
      </c>
      <c r="P20" s="71"/>
      <c r="Q20" s="88"/>
      <c r="R20" s="82"/>
      <c r="S20" s="82" t="s">
        <v>64</v>
      </c>
      <c r="T20" s="83"/>
      <c r="U20" s="75"/>
      <c r="V20" s="75"/>
    </row>
    <row r="21" spans="1:22" ht="18" customHeight="1">
      <c r="A21" s="76">
        <f t="shared" si="1"/>
        <v>20</v>
      </c>
      <c r="B21" s="76"/>
      <c r="C21" s="84">
        <f t="shared" si="0"/>
        <v>2000</v>
      </c>
      <c r="D21" s="85" t="s">
        <v>124</v>
      </c>
      <c r="E21" s="86" t="s">
        <v>27</v>
      </c>
      <c r="F21" s="89" t="s">
        <v>13</v>
      </c>
      <c r="G21" s="86">
        <v>1</v>
      </c>
      <c r="H21" s="90"/>
      <c r="I21" s="89" t="s">
        <v>13</v>
      </c>
      <c r="J21" s="89" t="s">
        <v>98</v>
      </c>
      <c r="K21" s="76" t="s">
        <v>115</v>
      </c>
      <c r="L21" s="76" t="s">
        <v>116</v>
      </c>
      <c r="M21" s="76"/>
      <c r="N21" s="76">
        <v>1</v>
      </c>
      <c r="O21" s="76" t="s">
        <v>81</v>
      </c>
      <c r="P21" s="71" t="s">
        <v>77</v>
      </c>
      <c r="Q21" s="88"/>
      <c r="R21" s="82"/>
      <c r="S21" s="82" t="s">
        <v>64</v>
      </c>
      <c r="T21" s="83"/>
      <c r="U21" s="75"/>
      <c r="V21" s="75"/>
    </row>
    <row r="22" spans="1:22" ht="18" customHeight="1">
      <c r="A22" s="76">
        <f t="shared" si="1"/>
        <v>21</v>
      </c>
      <c r="B22" s="76"/>
      <c r="C22" s="84">
        <f t="shared" si="0"/>
        <v>2100</v>
      </c>
      <c r="D22" s="85" t="s">
        <v>125</v>
      </c>
      <c r="E22" s="86" t="s">
        <v>27</v>
      </c>
      <c r="F22" s="77" t="s">
        <v>27</v>
      </c>
      <c r="G22" s="86">
        <v>1</v>
      </c>
      <c r="H22" s="90"/>
      <c r="I22" s="89" t="s">
        <v>13</v>
      </c>
      <c r="J22" s="89" t="s">
        <v>98</v>
      </c>
      <c r="K22" s="76" t="s">
        <v>115</v>
      </c>
      <c r="L22" s="76" t="s">
        <v>116</v>
      </c>
      <c r="M22" s="76"/>
      <c r="N22" s="76">
        <v>1</v>
      </c>
      <c r="O22" s="76" t="s">
        <v>81</v>
      </c>
      <c r="P22" s="71"/>
      <c r="Q22" s="88"/>
      <c r="R22" s="82"/>
      <c r="S22" s="82" t="s">
        <v>64</v>
      </c>
      <c r="T22" s="83"/>
      <c r="U22" s="75"/>
      <c r="V22" s="75"/>
    </row>
    <row r="23" spans="1:22" ht="18" customHeight="1">
      <c r="A23" s="76">
        <f t="shared" si="1"/>
        <v>22</v>
      </c>
      <c r="B23" s="76"/>
      <c r="C23" s="84">
        <f t="shared" si="0"/>
        <v>2200</v>
      </c>
      <c r="D23" s="85" t="s">
        <v>126</v>
      </c>
      <c r="E23" s="86" t="s">
        <v>27</v>
      </c>
      <c r="F23" s="77" t="s">
        <v>27</v>
      </c>
      <c r="G23" s="86">
        <v>1</v>
      </c>
      <c r="H23" s="87"/>
      <c r="I23" s="89" t="s">
        <v>13</v>
      </c>
      <c r="J23" s="89" t="s">
        <v>54</v>
      </c>
      <c r="K23" s="76" t="s">
        <v>115</v>
      </c>
      <c r="L23" s="76" t="s">
        <v>116</v>
      </c>
      <c r="M23" s="76">
        <v>1</v>
      </c>
      <c r="N23" s="76">
        <v>1</v>
      </c>
      <c r="O23" s="76" t="s">
        <v>81</v>
      </c>
      <c r="P23" s="71"/>
      <c r="Q23" s="88"/>
      <c r="R23" s="82"/>
      <c r="S23" s="82" t="s">
        <v>64</v>
      </c>
      <c r="T23" s="83"/>
      <c r="U23" s="75"/>
      <c r="V23" s="75"/>
    </row>
    <row r="24" spans="1:22" ht="18" customHeight="1">
      <c r="A24" s="76">
        <f t="shared" si="1"/>
        <v>23</v>
      </c>
      <c r="B24" s="76"/>
      <c r="C24" s="84">
        <f t="shared" si="0"/>
        <v>2300</v>
      </c>
      <c r="D24" s="85" t="s">
        <v>127</v>
      </c>
      <c r="E24" s="86" t="s">
        <v>27</v>
      </c>
      <c r="F24" s="77" t="s">
        <v>27</v>
      </c>
      <c r="G24" s="86">
        <v>1</v>
      </c>
      <c r="H24" s="87"/>
      <c r="I24" s="89" t="s">
        <v>13</v>
      </c>
      <c r="J24" s="89" t="s">
        <v>55</v>
      </c>
      <c r="K24" s="76" t="s">
        <v>115</v>
      </c>
      <c r="L24" s="76" t="s">
        <v>116</v>
      </c>
      <c r="M24" s="76">
        <v>1</v>
      </c>
      <c r="N24" s="76">
        <v>1</v>
      </c>
      <c r="O24" s="76" t="s">
        <v>81</v>
      </c>
      <c r="P24" s="71"/>
      <c r="Q24" s="88"/>
      <c r="R24" s="82"/>
      <c r="S24" s="82" t="s">
        <v>82</v>
      </c>
      <c r="T24" s="83"/>
      <c r="U24" s="75"/>
      <c r="V24" s="75"/>
    </row>
    <row r="25" spans="1:22" ht="18" customHeight="1">
      <c r="A25" s="76">
        <f t="shared" si="1"/>
        <v>24</v>
      </c>
      <c r="B25" s="76"/>
      <c r="C25" s="84">
        <f t="shared" si="0"/>
        <v>2400</v>
      </c>
      <c r="D25" s="85" t="s">
        <v>128</v>
      </c>
      <c r="E25" s="86" t="s">
        <v>27</v>
      </c>
      <c r="F25" s="77" t="s">
        <v>27</v>
      </c>
      <c r="G25" s="86">
        <v>0</v>
      </c>
      <c r="H25" s="90"/>
      <c r="I25" s="89" t="s">
        <v>27</v>
      </c>
      <c r="J25" s="89" t="s">
        <v>13</v>
      </c>
      <c r="K25" s="76" t="s">
        <v>115</v>
      </c>
      <c r="L25" s="76" t="s">
        <v>116</v>
      </c>
      <c r="M25" s="76">
        <v>1</v>
      </c>
      <c r="N25" s="76"/>
      <c r="O25" s="76"/>
      <c r="P25" s="71"/>
      <c r="Q25" s="88"/>
      <c r="R25" s="82"/>
      <c r="S25" s="82" t="s">
        <v>82</v>
      </c>
      <c r="T25" s="83"/>
      <c r="U25" s="75"/>
      <c r="V25" s="75"/>
    </row>
    <row r="26" spans="1:22" ht="18" customHeight="1">
      <c r="A26" s="76">
        <f t="shared" si="1"/>
        <v>25</v>
      </c>
      <c r="B26" s="76"/>
      <c r="C26" s="84">
        <f t="shared" si="0"/>
        <v>2500</v>
      </c>
      <c r="D26" s="85" t="s">
        <v>33</v>
      </c>
      <c r="E26" s="86" t="s">
        <v>27</v>
      </c>
      <c r="F26" s="89" t="s">
        <v>27</v>
      </c>
      <c r="G26" s="86">
        <v>0</v>
      </c>
      <c r="H26" s="90"/>
      <c r="I26" s="89" t="s">
        <v>27</v>
      </c>
      <c r="J26" s="89"/>
      <c r="K26" s="76" t="s">
        <v>115</v>
      </c>
      <c r="L26" s="76" t="s">
        <v>116</v>
      </c>
      <c r="M26" s="76"/>
      <c r="N26" s="76">
        <v>1</v>
      </c>
      <c r="O26" s="76"/>
      <c r="P26" s="71"/>
      <c r="Q26" s="88"/>
      <c r="R26" s="82"/>
      <c r="S26" s="82" t="s">
        <v>82</v>
      </c>
      <c r="T26" s="83"/>
      <c r="U26" s="75"/>
      <c r="V26" s="75"/>
    </row>
    <row r="27" spans="1:22" ht="18" customHeight="1">
      <c r="A27" s="76">
        <f t="shared" si="1"/>
        <v>26</v>
      </c>
      <c r="B27" s="76"/>
      <c r="C27" s="84">
        <f t="shared" si="0"/>
        <v>2600</v>
      </c>
      <c r="D27" s="85" t="s">
        <v>34</v>
      </c>
      <c r="E27" s="86" t="s">
        <v>27</v>
      </c>
      <c r="F27" s="89" t="s">
        <v>27</v>
      </c>
      <c r="G27" s="86">
        <v>1</v>
      </c>
      <c r="H27" s="90"/>
      <c r="I27" s="89" t="s">
        <v>27</v>
      </c>
      <c r="J27" s="89"/>
      <c r="K27" s="76" t="s">
        <v>115</v>
      </c>
      <c r="L27" s="76" t="s">
        <v>116</v>
      </c>
      <c r="M27" s="76">
        <v>1</v>
      </c>
      <c r="N27" s="76"/>
      <c r="O27" s="76" t="s">
        <v>81</v>
      </c>
      <c r="P27" s="71"/>
      <c r="Q27" s="88"/>
      <c r="R27" s="82"/>
      <c r="S27" s="82" t="s">
        <v>82</v>
      </c>
      <c r="T27" s="83"/>
      <c r="U27" s="75"/>
      <c r="V27" s="75"/>
    </row>
    <row r="28" spans="1:22" ht="18" customHeight="1">
      <c r="A28" s="76">
        <f t="shared" si="1"/>
        <v>27</v>
      </c>
      <c r="B28" s="76"/>
      <c r="C28" s="84">
        <f t="shared" si="0"/>
        <v>2700</v>
      </c>
      <c r="D28" s="85" t="s">
        <v>129</v>
      </c>
      <c r="E28" s="86" t="s">
        <v>27</v>
      </c>
      <c r="F28" s="89" t="s">
        <v>27</v>
      </c>
      <c r="G28" s="86">
        <v>0</v>
      </c>
      <c r="H28" s="90"/>
      <c r="I28" s="89" t="s">
        <v>27</v>
      </c>
      <c r="J28" s="89"/>
      <c r="K28" s="76" t="s">
        <v>115</v>
      </c>
      <c r="L28" s="76" t="s">
        <v>116</v>
      </c>
      <c r="M28" s="76">
        <v>1</v>
      </c>
      <c r="N28" s="76">
        <v>1</v>
      </c>
      <c r="O28" s="76"/>
      <c r="P28" s="71"/>
      <c r="Q28" s="88"/>
      <c r="R28" s="82"/>
      <c r="S28" s="82" t="s">
        <v>82</v>
      </c>
      <c r="T28" s="83"/>
      <c r="U28" s="75"/>
      <c r="V28" s="75"/>
    </row>
    <row r="29" spans="1:22" ht="18" customHeight="1">
      <c r="A29" s="76">
        <f t="shared" si="1"/>
        <v>28</v>
      </c>
      <c r="B29" s="76" t="s">
        <v>105</v>
      </c>
      <c r="C29" s="84">
        <f t="shared" si="0"/>
        <v>2801</v>
      </c>
      <c r="D29" s="85" t="s">
        <v>130</v>
      </c>
      <c r="E29" s="86" t="s">
        <v>108</v>
      </c>
      <c r="F29" s="77" t="s">
        <v>131</v>
      </c>
      <c r="G29" s="86">
        <v>1</v>
      </c>
      <c r="H29" s="90"/>
      <c r="I29" s="89" t="s">
        <v>27</v>
      </c>
      <c r="J29" s="89"/>
      <c r="K29" s="76" t="s">
        <v>115</v>
      </c>
      <c r="L29" s="76" t="s">
        <v>116</v>
      </c>
      <c r="M29" s="76"/>
      <c r="N29" s="76">
        <v>1</v>
      </c>
      <c r="O29" s="76" t="s">
        <v>81</v>
      </c>
      <c r="P29" s="71"/>
      <c r="Q29" s="88"/>
      <c r="R29" s="82"/>
      <c r="S29" s="82" t="s">
        <v>82</v>
      </c>
      <c r="T29" s="83"/>
      <c r="U29" s="75"/>
      <c r="V29" s="75"/>
    </row>
    <row r="30" spans="1:22" ht="18" customHeight="1">
      <c r="A30" s="76">
        <f t="shared" si="1"/>
        <v>29</v>
      </c>
      <c r="B30" s="76"/>
      <c r="C30" s="84">
        <f t="shared" si="0"/>
        <v>2900</v>
      </c>
      <c r="D30" s="85" t="s">
        <v>132</v>
      </c>
      <c r="E30" s="86" t="s">
        <v>27</v>
      </c>
      <c r="F30" s="77" t="s">
        <v>27</v>
      </c>
      <c r="G30" s="86">
        <v>0</v>
      </c>
      <c r="H30" s="90"/>
      <c r="I30" s="89" t="s">
        <v>27</v>
      </c>
      <c r="J30" s="89"/>
      <c r="K30" s="76" t="s">
        <v>115</v>
      </c>
      <c r="L30" s="76" t="s">
        <v>116</v>
      </c>
      <c r="M30" s="76"/>
      <c r="N30" s="76">
        <v>1</v>
      </c>
      <c r="P30" s="71"/>
      <c r="Q30" s="88"/>
      <c r="R30" s="82"/>
      <c r="S30" s="82" t="s">
        <v>82</v>
      </c>
      <c r="T30" s="83"/>
      <c r="U30" s="75"/>
      <c r="V30" s="75"/>
    </row>
    <row r="31" spans="1:22" ht="18" customHeight="1">
      <c r="A31" s="76">
        <f t="shared" si="1"/>
        <v>30</v>
      </c>
      <c r="B31" s="76"/>
      <c r="C31" s="84">
        <f t="shared" si="0"/>
        <v>3000</v>
      </c>
      <c r="D31" s="85" t="s">
        <v>133</v>
      </c>
      <c r="E31" s="86" t="s">
        <v>27</v>
      </c>
      <c r="F31" s="77" t="s">
        <v>27</v>
      </c>
      <c r="G31" s="86">
        <v>1</v>
      </c>
      <c r="H31" s="90"/>
      <c r="I31" s="89" t="s">
        <v>27</v>
      </c>
      <c r="J31" s="89"/>
      <c r="K31" s="76" t="s">
        <v>115</v>
      </c>
      <c r="L31" s="76" t="s">
        <v>116</v>
      </c>
      <c r="M31" s="76">
        <v>1</v>
      </c>
      <c r="N31" s="76"/>
      <c r="O31" s="76" t="s">
        <v>81</v>
      </c>
      <c r="P31" s="71"/>
      <c r="Q31" s="88"/>
      <c r="R31" s="82"/>
      <c r="S31" s="82" t="s">
        <v>82</v>
      </c>
      <c r="T31" s="83"/>
      <c r="U31" s="75"/>
      <c r="V31" s="75"/>
    </row>
    <row r="32" spans="1:22" ht="18" customHeight="1">
      <c r="A32" s="76">
        <f t="shared" si="1"/>
        <v>31</v>
      </c>
      <c r="B32" s="76"/>
      <c r="C32" s="84">
        <f t="shared" si="0"/>
        <v>3100</v>
      </c>
      <c r="D32" s="85" t="s">
        <v>134</v>
      </c>
      <c r="E32" s="86" t="s">
        <v>27</v>
      </c>
      <c r="F32" s="77" t="s">
        <v>27</v>
      </c>
      <c r="G32" s="86">
        <v>1</v>
      </c>
      <c r="H32" s="87"/>
      <c r="I32" s="77" t="s">
        <v>27</v>
      </c>
      <c r="J32" s="77" t="s">
        <v>13</v>
      </c>
      <c r="K32" s="76" t="s">
        <v>115</v>
      </c>
      <c r="L32" s="76" t="s">
        <v>116</v>
      </c>
      <c r="M32" s="76"/>
      <c r="N32" s="76">
        <v>1</v>
      </c>
      <c r="O32" s="76" t="s">
        <v>63</v>
      </c>
      <c r="P32" s="70"/>
      <c r="Q32" s="88"/>
      <c r="R32" s="82"/>
      <c r="S32" s="82" t="s">
        <v>82</v>
      </c>
      <c r="T32" s="83"/>
      <c r="U32" s="75"/>
      <c r="V32" s="75"/>
    </row>
    <row r="33" spans="1:22" ht="18" customHeight="1">
      <c r="A33" s="76">
        <f t="shared" si="1"/>
        <v>32</v>
      </c>
      <c r="B33" s="76"/>
      <c r="C33" s="84">
        <f t="shared" si="0"/>
        <v>3200</v>
      </c>
      <c r="D33" s="85" t="s">
        <v>135</v>
      </c>
      <c r="E33" s="86" t="s">
        <v>27</v>
      </c>
      <c r="F33" s="77" t="s">
        <v>27</v>
      </c>
      <c r="G33" s="86">
        <v>1</v>
      </c>
      <c r="H33" s="87"/>
      <c r="I33" s="77" t="s">
        <v>27</v>
      </c>
      <c r="J33" s="77" t="s">
        <v>13</v>
      </c>
      <c r="K33" s="76" t="s">
        <v>115</v>
      </c>
      <c r="L33" s="76" t="s">
        <v>116</v>
      </c>
      <c r="M33" s="76">
        <v>1</v>
      </c>
      <c r="N33" s="76"/>
      <c r="O33" s="76" t="s">
        <v>63</v>
      </c>
      <c r="P33" s="70"/>
      <c r="Q33" s="88"/>
      <c r="R33" s="82"/>
      <c r="S33" s="82" t="s">
        <v>82</v>
      </c>
      <c r="T33" s="83"/>
      <c r="U33" s="75"/>
      <c r="V33" s="75"/>
    </row>
    <row r="34" spans="1:22" ht="18" customHeight="1">
      <c r="A34" s="76">
        <f t="shared" si="1"/>
        <v>33</v>
      </c>
      <c r="B34" s="76"/>
      <c r="C34" s="84">
        <f t="shared" si="0"/>
        <v>3300</v>
      </c>
      <c r="D34" s="85" t="s">
        <v>136</v>
      </c>
      <c r="E34" s="86" t="s">
        <v>27</v>
      </c>
      <c r="F34" s="77" t="s">
        <v>27</v>
      </c>
      <c r="G34" s="86">
        <v>1</v>
      </c>
      <c r="H34" s="90"/>
      <c r="I34" s="77" t="s">
        <v>27</v>
      </c>
      <c r="J34" s="77" t="s">
        <v>13</v>
      </c>
      <c r="K34" s="76" t="s">
        <v>115</v>
      </c>
      <c r="L34" s="76" t="s">
        <v>116</v>
      </c>
      <c r="M34" s="76"/>
      <c r="N34" s="76">
        <v>1</v>
      </c>
      <c r="O34" s="76" t="s">
        <v>63</v>
      </c>
      <c r="P34" s="70"/>
      <c r="Q34" s="88"/>
      <c r="R34" s="82"/>
      <c r="S34" s="82" t="s">
        <v>82</v>
      </c>
      <c r="T34" s="83"/>
      <c r="U34" s="75"/>
      <c r="V34" s="75"/>
    </row>
    <row r="35" spans="1:22" ht="18" customHeight="1">
      <c r="A35" s="76">
        <f t="shared" si="1"/>
        <v>34</v>
      </c>
      <c r="B35" s="76"/>
      <c r="C35" s="84">
        <f t="shared" si="0"/>
        <v>3400</v>
      </c>
      <c r="D35" s="85" t="s">
        <v>137</v>
      </c>
      <c r="E35" s="86" t="s">
        <v>27</v>
      </c>
      <c r="F35" s="77" t="s">
        <v>27</v>
      </c>
      <c r="G35" s="86">
        <v>0</v>
      </c>
      <c r="H35" s="87"/>
      <c r="I35" s="77" t="s">
        <v>27</v>
      </c>
      <c r="J35" s="77" t="s">
        <v>13</v>
      </c>
      <c r="K35" s="76" t="s">
        <v>115</v>
      </c>
      <c r="L35" s="76" t="s">
        <v>116</v>
      </c>
      <c r="M35" s="76"/>
      <c r="N35" s="76">
        <v>1</v>
      </c>
      <c r="O35" s="76"/>
      <c r="P35" s="70" t="s">
        <v>99</v>
      </c>
      <c r="Q35" s="88"/>
      <c r="R35" s="82"/>
      <c r="S35" s="82" t="s">
        <v>82</v>
      </c>
      <c r="T35" s="83"/>
      <c r="U35" s="75"/>
      <c r="V35" s="75"/>
    </row>
    <row r="36" spans="1:22" ht="18" customHeight="1">
      <c r="A36" s="76">
        <f t="shared" si="1"/>
        <v>35</v>
      </c>
      <c r="B36" s="76"/>
      <c r="C36" s="84">
        <f t="shared" si="0"/>
        <v>3500</v>
      </c>
      <c r="D36" s="85" t="s">
        <v>35</v>
      </c>
      <c r="E36" s="86" t="s">
        <v>27</v>
      </c>
      <c r="F36" s="89" t="s">
        <v>27</v>
      </c>
      <c r="G36" s="86">
        <v>0</v>
      </c>
      <c r="H36" s="90"/>
      <c r="I36" s="77" t="s">
        <v>27</v>
      </c>
      <c r="J36" s="77" t="s">
        <v>56</v>
      </c>
      <c r="K36" s="76" t="s">
        <v>115</v>
      </c>
      <c r="L36" s="76" t="s">
        <v>116</v>
      </c>
      <c r="M36" s="86"/>
      <c r="N36" s="76">
        <v>1</v>
      </c>
      <c r="O36" s="76"/>
      <c r="P36" s="70"/>
      <c r="Q36" s="88"/>
      <c r="R36" s="74"/>
      <c r="T36" s="91"/>
      <c r="U36" s="75"/>
      <c r="V36" s="75"/>
    </row>
    <row r="37" spans="1:22" ht="18" customHeight="1">
      <c r="A37" s="76">
        <f t="shared" si="1"/>
        <v>36</v>
      </c>
      <c r="B37" s="76"/>
      <c r="C37" s="84">
        <f t="shared" si="0"/>
        <v>3600</v>
      </c>
      <c r="D37" s="85" t="s">
        <v>36</v>
      </c>
      <c r="E37" s="86" t="s">
        <v>27</v>
      </c>
      <c r="F37" s="77" t="s">
        <v>27</v>
      </c>
      <c r="G37" s="86">
        <v>0</v>
      </c>
      <c r="H37" s="87"/>
      <c r="I37" s="77"/>
      <c r="J37" s="77" t="s">
        <v>13</v>
      </c>
      <c r="K37" s="76" t="s">
        <v>115</v>
      </c>
      <c r="L37" s="76" t="s">
        <v>116</v>
      </c>
      <c r="M37" s="86">
        <v>1</v>
      </c>
      <c r="N37" s="76"/>
      <c r="O37" s="76"/>
      <c r="P37" s="71" t="s">
        <v>138</v>
      </c>
      <c r="Q37" s="88"/>
      <c r="R37" s="74"/>
      <c r="T37" s="91"/>
      <c r="U37" s="75"/>
      <c r="V37" s="75"/>
    </row>
    <row r="38" spans="1:22" ht="18" customHeight="1">
      <c r="A38" s="76">
        <f t="shared" si="1"/>
        <v>37</v>
      </c>
      <c r="B38" s="76"/>
      <c r="C38" s="84">
        <f t="shared" si="0"/>
        <v>3700</v>
      </c>
      <c r="D38" s="85" t="s">
        <v>37</v>
      </c>
      <c r="E38" s="86" t="s">
        <v>27</v>
      </c>
      <c r="F38" s="77" t="s">
        <v>27</v>
      </c>
      <c r="G38" s="86">
        <v>1</v>
      </c>
      <c r="H38" s="90"/>
      <c r="I38" s="89" t="s">
        <v>27</v>
      </c>
      <c r="J38" s="77" t="s">
        <v>57</v>
      </c>
      <c r="K38" s="76" t="s">
        <v>115</v>
      </c>
      <c r="L38" s="76" t="s">
        <v>116</v>
      </c>
      <c r="M38" s="86">
        <v>1</v>
      </c>
      <c r="N38" s="76"/>
      <c r="O38" s="76" t="s">
        <v>63</v>
      </c>
      <c r="P38" s="70"/>
      <c r="Q38" s="88"/>
      <c r="R38" s="74"/>
      <c r="T38" s="91"/>
      <c r="U38" s="75"/>
      <c r="V38" s="75"/>
    </row>
    <row r="39" spans="1:22" ht="18" customHeight="1">
      <c r="A39" s="76">
        <f t="shared" si="1"/>
        <v>38</v>
      </c>
      <c r="B39" s="76"/>
      <c r="C39" s="84">
        <f t="shared" si="0"/>
        <v>3800</v>
      </c>
      <c r="D39" s="85" t="s">
        <v>38</v>
      </c>
      <c r="E39" s="86" t="s">
        <v>27</v>
      </c>
      <c r="F39" s="77" t="s">
        <v>27</v>
      </c>
      <c r="G39" s="86">
        <v>1</v>
      </c>
      <c r="H39" s="90"/>
      <c r="I39" s="77" t="s">
        <v>27</v>
      </c>
      <c r="J39" s="77" t="s">
        <v>58</v>
      </c>
      <c r="K39" s="76" t="s">
        <v>115</v>
      </c>
      <c r="L39" s="76" t="s">
        <v>116</v>
      </c>
      <c r="M39" s="86">
        <v>1</v>
      </c>
      <c r="N39" s="76"/>
      <c r="O39" s="76" t="s">
        <v>63</v>
      </c>
      <c r="P39" s="111"/>
      <c r="Q39" s="88"/>
      <c r="R39" s="74"/>
      <c r="T39" s="91"/>
      <c r="U39" s="75"/>
      <c r="V39" s="75"/>
    </row>
    <row r="40" spans="1:22" ht="18" customHeight="1">
      <c r="A40" s="76">
        <f t="shared" si="1"/>
        <v>39</v>
      </c>
      <c r="B40" s="76"/>
      <c r="C40" s="84">
        <f t="shared" si="0"/>
        <v>3900</v>
      </c>
      <c r="D40" s="85" t="s">
        <v>39</v>
      </c>
      <c r="E40" s="86" t="s">
        <v>27</v>
      </c>
      <c r="F40" s="77" t="s">
        <v>27</v>
      </c>
      <c r="G40" s="86">
        <v>1</v>
      </c>
      <c r="H40" s="90"/>
      <c r="I40" s="77" t="s">
        <v>27</v>
      </c>
      <c r="J40" s="77" t="s">
        <v>57</v>
      </c>
      <c r="K40" s="76" t="s">
        <v>115</v>
      </c>
      <c r="L40" s="76" t="s">
        <v>116</v>
      </c>
      <c r="M40" s="86"/>
      <c r="N40" s="76">
        <v>1</v>
      </c>
      <c r="O40" s="76" t="s">
        <v>63</v>
      </c>
      <c r="P40" s="70"/>
      <c r="Q40" s="88"/>
      <c r="R40" s="74"/>
      <c r="T40" s="91"/>
      <c r="U40" s="75"/>
      <c r="V40" s="75"/>
    </row>
    <row r="41" spans="1:22" ht="18" customHeight="1">
      <c r="A41" s="76">
        <f t="shared" si="1"/>
        <v>40</v>
      </c>
      <c r="B41" s="76"/>
      <c r="C41" s="84">
        <f t="shared" si="0"/>
        <v>4000</v>
      </c>
      <c r="D41" s="85" t="s">
        <v>40</v>
      </c>
      <c r="E41" s="86" t="s">
        <v>27</v>
      </c>
      <c r="F41" s="77" t="s">
        <v>27</v>
      </c>
      <c r="G41" s="86">
        <v>0</v>
      </c>
      <c r="H41" s="90"/>
      <c r="I41" s="77" t="s">
        <v>27</v>
      </c>
      <c r="J41" s="77" t="s">
        <v>58</v>
      </c>
      <c r="K41" s="76" t="s">
        <v>115</v>
      </c>
      <c r="L41" s="76" t="s">
        <v>116</v>
      </c>
      <c r="M41" s="86"/>
      <c r="N41" s="76">
        <v>1</v>
      </c>
      <c r="O41" s="76"/>
      <c r="P41" s="70"/>
      <c r="Q41" s="88"/>
      <c r="R41" s="74"/>
      <c r="T41" s="91"/>
      <c r="U41" s="75"/>
      <c r="V41" s="75"/>
    </row>
    <row r="42" spans="1:22" ht="18" customHeight="1">
      <c r="A42" s="76">
        <f>IF(D42=D41,A41,A41+1)</f>
        <v>41</v>
      </c>
      <c r="B42" s="76"/>
      <c r="C42" s="84">
        <f t="shared" si="0"/>
        <v>4100</v>
      </c>
      <c r="D42" s="85" t="s">
        <v>139</v>
      </c>
      <c r="E42" s="86" t="s">
        <v>27</v>
      </c>
      <c r="F42" s="77" t="s">
        <v>27</v>
      </c>
      <c r="G42" s="86">
        <v>0</v>
      </c>
      <c r="H42" s="87"/>
      <c r="I42" s="77" t="s">
        <v>27</v>
      </c>
      <c r="J42" s="77" t="s">
        <v>13</v>
      </c>
      <c r="K42" s="76" t="s">
        <v>115</v>
      </c>
      <c r="L42" s="76" t="s">
        <v>116</v>
      </c>
      <c r="M42" s="86"/>
      <c r="N42" s="76">
        <v>1</v>
      </c>
      <c r="O42" s="76"/>
      <c r="P42" s="71"/>
      <c r="Q42" s="88"/>
      <c r="R42" s="74"/>
      <c r="T42" s="91"/>
      <c r="U42" s="75"/>
      <c r="V42" s="75"/>
    </row>
    <row r="43" spans="1:22" ht="18" customHeight="1" thickBot="1">
      <c r="A43" s="112">
        <f t="shared" si="1"/>
        <v>42</v>
      </c>
      <c r="B43" s="112"/>
      <c r="C43" s="113">
        <f t="shared" si="0"/>
        <v>4200</v>
      </c>
      <c r="D43" s="114" t="s">
        <v>140</v>
      </c>
      <c r="E43" s="115" t="s">
        <v>27</v>
      </c>
      <c r="F43" s="116" t="s">
        <v>27</v>
      </c>
      <c r="G43" s="115">
        <v>0</v>
      </c>
      <c r="H43" s="117"/>
      <c r="I43" s="116" t="s">
        <v>27</v>
      </c>
      <c r="J43" s="116"/>
      <c r="K43" s="112" t="s">
        <v>115</v>
      </c>
      <c r="L43" s="112" t="s">
        <v>116</v>
      </c>
      <c r="M43" s="115">
        <v>1</v>
      </c>
      <c r="N43" s="112">
        <v>1</v>
      </c>
      <c r="O43" s="112"/>
      <c r="P43" s="118"/>
      <c r="Q43" s="88"/>
      <c r="R43" s="74"/>
      <c r="T43" s="91"/>
      <c r="U43" s="119"/>
      <c r="V43" s="75"/>
    </row>
    <row r="44" spans="1:22" ht="18" customHeight="1">
      <c r="A44" s="120">
        <f t="shared" si="1"/>
        <v>43</v>
      </c>
      <c r="B44" s="120"/>
      <c r="C44" s="121">
        <f t="shared" si="0"/>
        <v>4300</v>
      </c>
      <c r="D44" s="122" t="s">
        <v>141</v>
      </c>
      <c r="E44" s="123" t="s">
        <v>27</v>
      </c>
      <c r="F44" s="124" t="s">
        <v>27</v>
      </c>
      <c r="G44" s="123">
        <v>0</v>
      </c>
      <c r="H44" s="125"/>
      <c r="I44" s="124"/>
      <c r="J44" s="124" t="s">
        <v>13</v>
      </c>
      <c r="K44" s="120" t="s">
        <v>142</v>
      </c>
      <c r="L44" s="120" t="s">
        <v>142</v>
      </c>
      <c r="M44" s="123">
        <v>1</v>
      </c>
      <c r="N44" s="120">
        <v>1</v>
      </c>
      <c r="O44" s="120"/>
      <c r="P44" s="126" t="s">
        <v>143</v>
      </c>
      <c r="Q44" s="127"/>
      <c r="R44" s="128"/>
      <c r="S44" s="129"/>
      <c r="T44" s="129"/>
      <c r="U44" s="130"/>
      <c r="V44" s="75"/>
    </row>
    <row r="45" spans="1:22" ht="18" customHeight="1">
      <c r="A45" s="76">
        <f t="shared" si="1"/>
        <v>44</v>
      </c>
      <c r="B45" s="76"/>
      <c r="C45" s="84">
        <f t="shared" si="0"/>
        <v>4400</v>
      </c>
      <c r="D45" s="85" t="s">
        <v>144</v>
      </c>
      <c r="E45" s="86" t="s">
        <v>27</v>
      </c>
      <c r="F45" s="77" t="s">
        <v>27</v>
      </c>
      <c r="G45" s="86">
        <v>0</v>
      </c>
      <c r="H45" s="90"/>
      <c r="I45" s="77" t="s">
        <v>27</v>
      </c>
      <c r="J45" s="77"/>
      <c r="K45" s="131" t="s">
        <v>142</v>
      </c>
      <c r="L45" s="131" t="s">
        <v>142</v>
      </c>
      <c r="M45" s="86">
        <v>1</v>
      </c>
      <c r="N45" s="76">
        <v>1</v>
      </c>
      <c r="O45" s="76"/>
      <c r="P45" s="70" t="s">
        <v>143</v>
      </c>
      <c r="Q45" s="88"/>
      <c r="R45" s="74"/>
      <c r="T45" s="91"/>
      <c r="U45" s="75"/>
      <c r="V45" s="75"/>
    </row>
    <row r="46" spans="1:22" ht="18" customHeight="1">
      <c r="A46" s="76">
        <f t="shared" si="1"/>
        <v>45</v>
      </c>
      <c r="B46" s="76"/>
      <c r="C46" s="84">
        <f t="shared" si="0"/>
        <v>4500</v>
      </c>
      <c r="D46" s="85" t="s">
        <v>145</v>
      </c>
      <c r="E46" s="86" t="s">
        <v>27</v>
      </c>
      <c r="F46" s="77" t="s">
        <v>27</v>
      </c>
      <c r="G46" s="86">
        <v>0</v>
      </c>
      <c r="H46" s="90"/>
      <c r="I46" s="77"/>
      <c r="J46" s="77"/>
      <c r="K46" s="131" t="s">
        <v>142</v>
      </c>
      <c r="L46" s="131" t="s">
        <v>142</v>
      </c>
      <c r="M46" s="86">
        <v>1</v>
      </c>
      <c r="N46" s="76"/>
      <c r="O46" s="76"/>
      <c r="P46" s="70"/>
      <c r="Q46" s="88"/>
      <c r="R46" s="74"/>
      <c r="T46" s="91"/>
      <c r="U46" s="75"/>
      <c r="V46" s="75"/>
    </row>
    <row r="47" spans="1:22" ht="18" customHeight="1">
      <c r="A47" s="76">
        <f t="shared" si="1"/>
        <v>46</v>
      </c>
      <c r="B47" s="76"/>
      <c r="C47" s="84">
        <f t="shared" si="0"/>
        <v>4600</v>
      </c>
      <c r="D47" s="85" t="s">
        <v>146</v>
      </c>
      <c r="E47" s="86" t="s">
        <v>27</v>
      </c>
      <c r="F47" s="77" t="s">
        <v>27</v>
      </c>
      <c r="G47" s="86">
        <v>1</v>
      </c>
      <c r="H47" s="87"/>
      <c r="I47" s="89" t="s">
        <v>80</v>
      </c>
      <c r="J47" s="77"/>
      <c r="K47" s="131" t="s">
        <v>142</v>
      </c>
      <c r="L47" s="131" t="s">
        <v>142</v>
      </c>
      <c r="M47" s="86">
        <v>1</v>
      </c>
      <c r="N47" s="76">
        <v>1</v>
      </c>
      <c r="O47" s="76" t="s">
        <v>81</v>
      </c>
      <c r="P47" s="70"/>
      <c r="Q47" s="88"/>
      <c r="R47" s="74"/>
      <c r="T47" s="91"/>
      <c r="U47" s="75"/>
      <c r="V47" s="75"/>
    </row>
    <row r="48" spans="1:22" ht="18" customHeight="1">
      <c r="A48" s="76">
        <f t="shared" si="1"/>
        <v>47</v>
      </c>
      <c r="B48" s="76"/>
      <c r="C48" s="84">
        <f t="shared" si="0"/>
        <v>4700</v>
      </c>
      <c r="D48" s="85" t="s">
        <v>147</v>
      </c>
      <c r="E48" s="86" t="s">
        <v>27</v>
      </c>
      <c r="F48" s="77" t="s">
        <v>27</v>
      </c>
      <c r="G48" s="86">
        <v>0</v>
      </c>
      <c r="H48" s="87"/>
      <c r="I48" s="77" t="s">
        <v>27</v>
      </c>
      <c r="J48" s="77"/>
      <c r="K48" s="131" t="s">
        <v>142</v>
      </c>
      <c r="L48" s="131" t="s">
        <v>142</v>
      </c>
      <c r="M48" s="86"/>
      <c r="N48" s="76">
        <v>1</v>
      </c>
      <c r="O48" s="76"/>
      <c r="P48" s="70"/>
      <c r="Q48" s="88"/>
      <c r="R48" s="74"/>
      <c r="T48" s="91"/>
      <c r="U48" s="75"/>
      <c r="V48" s="75"/>
    </row>
    <row r="49" spans="1:22" ht="18" customHeight="1">
      <c r="A49" s="76">
        <f t="shared" si="1"/>
        <v>48</v>
      </c>
      <c r="B49" s="76"/>
      <c r="C49" s="84">
        <f t="shared" si="0"/>
        <v>4800</v>
      </c>
      <c r="D49" s="85" t="s">
        <v>60</v>
      </c>
      <c r="E49" s="86" t="s">
        <v>27</v>
      </c>
      <c r="F49" s="77" t="s">
        <v>27</v>
      </c>
      <c r="G49" s="86">
        <v>0</v>
      </c>
      <c r="H49" s="87"/>
      <c r="I49" s="77" t="s">
        <v>27</v>
      </c>
      <c r="J49" s="77" t="s">
        <v>13</v>
      </c>
      <c r="K49" s="131" t="s">
        <v>142</v>
      </c>
      <c r="L49" s="131" t="s">
        <v>142</v>
      </c>
      <c r="M49" s="86">
        <v>1</v>
      </c>
      <c r="N49" s="76">
        <v>1</v>
      </c>
      <c r="O49" s="76"/>
      <c r="P49" s="70" t="s">
        <v>78</v>
      </c>
      <c r="Q49" s="88"/>
      <c r="R49" s="74"/>
      <c r="T49" s="91"/>
      <c r="U49" s="75"/>
      <c r="V49" s="75"/>
    </row>
    <row r="50" spans="1:22" ht="18" customHeight="1">
      <c r="A50" s="76">
        <f t="shared" si="1"/>
        <v>49</v>
      </c>
      <c r="B50" s="76"/>
      <c r="C50" s="84">
        <f t="shared" si="0"/>
        <v>4900</v>
      </c>
      <c r="D50" s="85" t="s">
        <v>45</v>
      </c>
      <c r="E50" s="86" t="s">
        <v>27</v>
      </c>
      <c r="F50" s="77" t="s">
        <v>27</v>
      </c>
      <c r="G50" s="86">
        <v>0</v>
      </c>
      <c r="H50" s="87" t="s">
        <v>28</v>
      </c>
      <c r="I50" s="77" t="s">
        <v>27</v>
      </c>
      <c r="J50" s="77" t="s">
        <v>13</v>
      </c>
      <c r="K50" s="131" t="s">
        <v>142</v>
      </c>
      <c r="L50" s="131" t="s">
        <v>142</v>
      </c>
      <c r="M50" s="86"/>
      <c r="N50" s="76">
        <v>1</v>
      </c>
      <c r="O50" s="76"/>
      <c r="P50" s="70"/>
      <c r="Q50" s="88"/>
      <c r="R50" s="74"/>
      <c r="T50" s="91"/>
      <c r="U50" s="75"/>
      <c r="V50" s="75"/>
    </row>
    <row r="51" spans="1:22" ht="18" customHeight="1">
      <c r="A51" s="76">
        <f t="shared" si="1"/>
        <v>50</v>
      </c>
      <c r="B51" s="76"/>
      <c r="C51" s="84">
        <f t="shared" si="0"/>
        <v>5000</v>
      </c>
      <c r="D51" s="85" t="s">
        <v>61</v>
      </c>
      <c r="E51" s="86" t="s">
        <v>27</v>
      </c>
      <c r="F51" s="77" t="s">
        <v>27</v>
      </c>
      <c r="G51" s="86">
        <v>0</v>
      </c>
      <c r="H51" s="87" t="s">
        <v>28</v>
      </c>
      <c r="I51" s="89" t="s">
        <v>27</v>
      </c>
      <c r="J51" s="77" t="s">
        <v>13</v>
      </c>
      <c r="K51" s="131" t="s">
        <v>142</v>
      </c>
      <c r="L51" s="131" t="s">
        <v>142</v>
      </c>
      <c r="M51" s="86"/>
      <c r="N51" s="76">
        <v>1</v>
      </c>
      <c r="O51" s="76"/>
      <c r="P51" s="70" t="s">
        <v>79</v>
      </c>
      <c r="Q51" s="88"/>
      <c r="R51" s="74"/>
      <c r="T51" s="91"/>
      <c r="U51" s="75"/>
      <c r="V51" s="75"/>
    </row>
    <row r="52" spans="1:22" ht="18" customHeight="1">
      <c r="A52" s="76">
        <f t="shared" si="1"/>
        <v>51</v>
      </c>
      <c r="B52" s="76"/>
      <c r="C52" s="84">
        <f t="shared" si="0"/>
        <v>5100</v>
      </c>
      <c r="D52" s="85" t="s">
        <v>62</v>
      </c>
      <c r="E52" s="86" t="s">
        <v>27</v>
      </c>
      <c r="F52" s="77" t="s">
        <v>27</v>
      </c>
      <c r="G52" s="86">
        <v>0</v>
      </c>
      <c r="H52" s="90" t="s">
        <v>28</v>
      </c>
      <c r="I52" s="77" t="s">
        <v>27</v>
      </c>
      <c r="J52" s="77" t="s">
        <v>13</v>
      </c>
      <c r="K52" s="131" t="s">
        <v>142</v>
      </c>
      <c r="L52" s="131" t="s">
        <v>142</v>
      </c>
      <c r="M52" s="86"/>
      <c r="N52" s="76">
        <v>1</v>
      </c>
      <c r="O52" s="76"/>
      <c r="P52" s="70"/>
      <c r="Q52" s="88"/>
      <c r="R52" s="74"/>
      <c r="T52" s="91"/>
      <c r="U52" s="75"/>
      <c r="V52" s="75"/>
    </row>
    <row r="53" spans="1:22" ht="18" customHeight="1">
      <c r="A53" s="76">
        <f t="shared" si="1"/>
        <v>52</v>
      </c>
      <c r="B53" s="76"/>
      <c r="C53" s="84">
        <f t="shared" si="0"/>
        <v>5200</v>
      </c>
      <c r="D53" s="85" t="s">
        <v>148</v>
      </c>
      <c r="E53" s="86" t="s">
        <v>27</v>
      </c>
      <c r="F53" s="77" t="s">
        <v>27</v>
      </c>
      <c r="G53" s="86">
        <v>0</v>
      </c>
      <c r="H53" s="90" t="s">
        <v>28</v>
      </c>
      <c r="I53" s="77" t="s">
        <v>27</v>
      </c>
      <c r="J53" s="77" t="s">
        <v>13</v>
      </c>
      <c r="K53" s="131" t="s">
        <v>142</v>
      </c>
      <c r="L53" s="131" t="s">
        <v>142</v>
      </c>
      <c r="M53" s="86">
        <v>1</v>
      </c>
      <c r="N53" s="76"/>
      <c r="O53" s="76"/>
      <c r="P53" s="70"/>
      <c r="Q53" s="88"/>
      <c r="R53" s="74"/>
      <c r="T53" s="91"/>
      <c r="U53" s="75"/>
      <c r="V53" s="75"/>
    </row>
    <row r="54" spans="1:22" ht="18" customHeight="1">
      <c r="A54" s="76">
        <f t="shared" si="1"/>
        <v>53</v>
      </c>
      <c r="B54" s="76"/>
      <c r="C54" s="84">
        <f t="shared" si="0"/>
        <v>5300</v>
      </c>
      <c r="D54" s="85" t="s">
        <v>149</v>
      </c>
      <c r="E54" s="86" t="s">
        <v>27</v>
      </c>
      <c r="F54" s="77" t="s">
        <v>27</v>
      </c>
      <c r="G54" s="86">
        <v>0</v>
      </c>
      <c r="H54" s="90" t="s">
        <v>28</v>
      </c>
      <c r="I54" s="77" t="s">
        <v>27</v>
      </c>
      <c r="J54" s="77"/>
      <c r="K54" s="131" t="s">
        <v>142</v>
      </c>
      <c r="L54" s="131" t="s">
        <v>142</v>
      </c>
      <c r="M54" s="86">
        <v>1</v>
      </c>
      <c r="N54" s="76">
        <v>1</v>
      </c>
      <c r="O54" s="76"/>
      <c r="P54" s="70"/>
      <c r="Q54" s="88"/>
      <c r="R54" s="74"/>
      <c r="T54" s="91"/>
      <c r="U54" s="75"/>
      <c r="V54" s="75"/>
    </row>
    <row r="55" spans="1:22" ht="18" customHeight="1">
      <c r="A55" s="76">
        <f t="shared" si="1"/>
        <v>54</v>
      </c>
      <c r="B55" s="76"/>
      <c r="C55" s="84">
        <f t="shared" si="0"/>
        <v>5400</v>
      </c>
      <c r="D55" s="85" t="s">
        <v>150</v>
      </c>
      <c r="E55" s="86" t="s">
        <v>27</v>
      </c>
      <c r="F55" s="77" t="s">
        <v>27</v>
      </c>
      <c r="G55" s="86">
        <v>0</v>
      </c>
      <c r="H55" s="90" t="s">
        <v>28</v>
      </c>
      <c r="I55" s="77" t="s">
        <v>27</v>
      </c>
      <c r="J55" s="77"/>
      <c r="K55" s="131" t="s">
        <v>142</v>
      </c>
      <c r="L55" s="131" t="s">
        <v>142</v>
      </c>
      <c r="M55" s="86">
        <v>1</v>
      </c>
      <c r="N55" s="76">
        <v>1</v>
      </c>
      <c r="O55" s="76"/>
      <c r="P55" s="70"/>
      <c r="Q55" s="88"/>
      <c r="R55" s="74"/>
      <c r="T55" s="91"/>
      <c r="U55" s="75"/>
      <c r="V55" s="75"/>
    </row>
    <row r="56" spans="1:22" ht="18" customHeight="1" thickBot="1">
      <c r="A56" s="112">
        <f t="shared" si="1"/>
        <v>55</v>
      </c>
      <c r="B56" s="112"/>
      <c r="C56" s="113">
        <f t="shared" si="0"/>
        <v>5500</v>
      </c>
      <c r="D56" s="114" t="s">
        <v>151</v>
      </c>
      <c r="E56" s="115" t="s">
        <v>27</v>
      </c>
      <c r="F56" s="116" t="s">
        <v>27</v>
      </c>
      <c r="G56" s="115">
        <v>0</v>
      </c>
      <c r="H56" s="132" t="s">
        <v>28</v>
      </c>
      <c r="I56" s="116" t="s">
        <v>27</v>
      </c>
      <c r="J56" s="116"/>
      <c r="K56" s="133" t="s">
        <v>142</v>
      </c>
      <c r="L56" s="133" t="s">
        <v>142</v>
      </c>
      <c r="M56" s="115">
        <v>1</v>
      </c>
      <c r="N56" s="112">
        <v>1</v>
      </c>
      <c r="O56" s="112"/>
      <c r="P56" s="118"/>
      <c r="Q56" s="88"/>
      <c r="R56" s="74"/>
      <c r="T56" s="91"/>
      <c r="U56" s="75"/>
      <c r="V56" s="75"/>
    </row>
    <row r="57" spans="1:22" ht="18" customHeight="1">
      <c r="A57" s="120">
        <f t="shared" si="1"/>
        <v>56</v>
      </c>
      <c r="B57" s="120"/>
      <c r="C57" s="121">
        <f t="shared" si="0"/>
        <v>5600</v>
      </c>
      <c r="D57" s="122" t="s">
        <v>152</v>
      </c>
      <c r="E57" s="123" t="s">
        <v>27</v>
      </c>
      <c r="F57" s="124" t="s">
        <v>27</v>
      </c>
      <c r="G57" s="123">
        <v>0</v>
      </c>
      <c r="H57" s="134"/>
      <c r="I57" s="124" t="s">
        <v>27</v>
      </c>
      <c r="J57" s="124"/>
      <c r="K57" s="120" t="s">
        <v>153</v>
      </c>
      <c r="L57" s="120" t="s">
        <v>154</v>
      </c>
      <c r="M57" s="123"/>
      <c r="N57" s="120">
        <v>1</v>
      </c>
      <c r="O57" s="120"/>
      <c r="P57" s="126"/>
      <c r="Q57" s="135"/>
      <c r="R57" s="136"/>
      <c r="S57" s="137"/>
      <c r="T57" s="137"/>
      <c r="U57" s="138"/>
      <c r="V57" s="75"/>
    </row>
    <row r="58" spans="1:22" ht="18" customHeight="1">
      <c r="A58" s="131">
        <f t="shared" si="1"/>
        <v>57</v>
      </c>
      <c r="B58" s="131"/>
      <c r="C58" s="139">
        <f t="shared" si="0"/>
        <v>5700</v>
      </c>
      <c r="D58" s="140" t="s">
        <v>155</v>
      </c>
      <c r="E58" s="141" t="s">
        <v>27</v>
      </c>
      <c r="F58" s="142" t="s">
        <v>27</v>
      </c>
      <c r="G58" s="143">
        <v>0</v>
      </c>
      <c r="H58" s="142"/>
      <c r="I58" s="142" t="s">
        <v>27</v>
      </c>
      <c r="J58" s="142" t="s">
        <v>13</v>
      </c>
      <c r="K58" s="131" t="s">
        <v>156</v>
      </c>
      <c r="L58" s="131" t="s">
        <v>157</v>
      </c>
      <c r="M58" s="141">
        <v>1</v>
      </c>
      <c r="N58" s="131">
        <v>1</v>
      </c>
      <c r="O58" s="131"/>
      <c r="P58" s="144"/>
      <c r="Q58" s="88"/>
      <c r="R58" s="74"/>
      <c r="T58" s="91"/>
      <c r="U58" s="75"/>
      <c r="V58" s="75"/>
    </row>
    <row r="59" spans="1:22" ht="18" customHeight="1">
      <c r="A59" s="76">
        <f t="shared" si="1"/>
        <v>58</v>
      </c>
      <c r="B59" s="76"/>
      <c r="C59" s="84">
        <f t="shared" si="0"/>
        <v>5800</v>
      </c>
      <c r="D59" s="92" t="s">
        <v>158</v>
      </c>
      <c r="E59" s="86" t="s">
        <v>27</v>
      </c>
      <c r="F59" s="77" t="s">
        <v>27</v>
      </c>
      <c r="G59" s="93">
        <v>0</v>
      </c>
      <c r="H59" s="77"/>
      <c r="I59" s="77" t="s">
        <v>27</v>
      </c>
      <c r="J59" s="77" t="s">
        <v>13</v>
      </c>
      <c r="K59" s="131" t="s">
        <v>156</v>
      </c>
      <c r="L59" s="131" t="s">
        <v>157</v>
      </c>
      <c r="M59" s="76">
        <v>1</v>
      </c>
      <c r="N59" s="76">
        <v>1</v>
      </c>
      <c r="O59" s="76"/>
      <c r="P59" s="70"/>
      <c r="Q59" s="88"/>
      <c r="R59" s="74"/>
      <c r="T59" s="91"/>
      <c r="U59" s="75"/>
      <c r="V59" s="75"/>
    </row>
    <row r="60" spans="1:22" ht="18" customHeight="1">
      <c r="A60" s="76">
        <f t="shared" si="1"/>
        <v>59</v>
      </c>
      <c r="B60" s="76"/>
      <c r="C60" s="84">
        <f t="shared" si="0"/>
        <v>5900</v>
      </c>
      <c r="D60" s="85" t="s">
        <v>159</v>
      </c>
      <c r="E60" s="86" t="s">
        <v>27</v>
      </c>
      <c r="F60" s="77" t="s">
        <v>27</v>
      </c>
      <c r="G60" s="93">
        <v>0</v>
      </c>
      <c r="H60" s="77"/>
      <c r="I60" s="77" t="s">
        <v>27</v>
      </c>
      <c r="J60" s="77" t="s">
        <v>13</v>
      </c>
      <c r="K60" s="131" t="s">
        <v>156</v>
      </c>
      <c r="L60" s="131" t="s">
        <v>157</v>
      </c>
      <c r="M60" s="76">
        <v>1</v>
      </c>
      <c r="N60" s="76">
        <v>1</v>
      </c>
      <c r="O60" s="76"/>
      <c r="P60" s="70"/>
      <c r="Q60" s="94"/>
      <c r="T60" s="91"/>
      <c r="U60" s="75"/>
      <c r="V60" s="75"/>
    </row>
    <row r="61" spans="1:22" ht="18" customHeight="1">
      <c r="A61" s="76">
        <f t="shared" si="1"/>
        <v>60</v>
      </c>
      <c r="B61" s="76" t="s">
        <v>105</v>
      </c>
      <c r="C61" s="84">
        <f t="shared" si="0"/>
        <v>6001</v>
      </c>
      <c r="D61" s="95" t="s">
        <v>160</v>
      </c>
      <c r="E61" s="86" t="s">
        <v>44</v>
      </c>
      <c r="F61" s="77" t="s">
        <v>84</v>
      </c>
      <c r="G61" s="93">
        <v>0</v>
      </c>
      <c r="H61" s="77"/>
      <c r="I61" s="77" t="s">
        <v>84</v>
      </c>
      <c r="J61" s="77"/>
      <c r="K61" s="131" t="s">
        <v>156</v>
      </c>
      <c r="L61" s="131" t="s">
        <v>157</v>
      </c>
      <c r="M61" s="76">
        <v>1</v>
      </c>
      <c r="N61" s="76">
        <v>1</v>
      </c>
      <c r="O61" s="76"/>
      <c r="P61" s="70"/>
      <c r="Q61" s="94"/>
      <c r="T61" s="91"/>
      <c r="U61" s="75"/>
      <c r="V61" s="75"/>
    </row>
    <row r="62" spans="1:22" ht="18" customHeight="1">
      <c r="A62" s="76">
        <f t="shared" si="1"/>
        <v>60</v>
      </c>
      <c r="B62" s="76" t="s">
        <v>73</v>
      </c>
      <c r="C62" s="84">
        <f t="shared" si="0"/>
        <v>6002</v>
      </c>
      <c r="D62" s="95" t="s">
        <v>160</v>
      </c>
      <c r="E62" s="86" t="s">
        <v>44</v>
      </c>
      <c r="F62" s="77" t="s">
        <v>84</v>
      </c>
      <c r="G62" s="93">
        <v>0</v>
      </c>
      <c r="H62" s="77"/>
      <c r="I62" s="77" t="s">
        <v>84</v>
      </c>
      <c r="J62" s="77"/>
      <c r="K62" s="131" t="s">
        <v>156</v>
      </c>
      <c r="L62" s="131" t="s">
        <v>157</v>
      </c>
      <c r="M62" s="76"/>
      <c r="N62" s="76">
        <v>1</v>
      </c>
      <c r="O62" s="76"/>
      <c r="P62" s="70"/>
      <c r="Q62" s="94"/>
      <c r="T62" s="91"/>
      <c r="U62" s="75"/>
      <c r="V62" s="75"/>
    </row>
    <row r="63" spans="1:22" ht="18" customHeight="1">
      <c r="A63" s="76">
        <f t="shared" si="1"/>
        <v>61</v>
      </c>
      <c r="B63" s="76" t="s">
        <v>161</v>
      </c>
      <c r="C63" s="84">
        <f t="shared" si="0"/>
        <v>6101</v>
      </c>
      <c r="D63" s="95" t="s">
        <v>4</v>
      </c>
      <c r="E63" s="86" t="s">
        <v>44</v>
      </c>
      <c r="F63" s="77" t="s">
        <v>84</v>
      </c>
      <c r="G63" s="93">
        <v>0</v>
      </c>
      <c r="H63" s="77"/>
      <c r="I63" s="77" t="s">
        <v>84</v>
      </c>
      <c r="J63" s="77" t="s">
        <v>13</v>
      </c>
      <c r="K63" s="131" t="s">
        <v>156</v>
      </c>
      <c r="L63" s="131" t="s">
        <v>157</v>
      </c>
      <c r="M63" s="76">
        <v>1</v>
      </c>
      <c r="N63" s="76">
        <v>1</v>
      </c>
      <c r="O63" s="76"/>
      <c r="P63" s="70"/>
      <c r="Q63" s="94"/>
      <c r="T63" s="91"/>
      <c r="U63" s="75"/>
      <c r="V63" s="75"/>
    </row>
    <row r="64" spans="1:22" ht="18" customHeight="1">
      <c r="A64" s="76">
        <f t="shared" si="1"/>
        <v>61</v>
      </c>
      <c r="B64" s="76" t="s">
        <v>162</v>
      </c>
      <c r="C64" s="84">
        <f t="shared" si="0"/>
        <v>6102</v>
      </c>
      <c r="D64" s="95" t="s">
        <v>4</v>
      </c>
      <c r="E64" s="86" t="s">
        <v>44</v>
      </c>
      <c r="F64" s="77" t="s">
        <v>84</v>
      </c>
      <c r="G64" s="93">
        <v>0</v>
      </c>
      <c r="H64" s="77"/>
      <c r="I64" s="77" t="s">
        <v>84</v>
      </c>
      <c r="J64" s="77" t="s">
        <v>13</v>
      </c>
      <c r="K64" s="131" t="s">
        <v>156</v>
      </c>
      <c r="L64" s="131" t="s">
        <v>157</v>
      </c>
      <c r="M64" s="76">
        <v>1</v>
      </c>
      <c r="N64" s="76">
        <v>1</v>
      </c>
      <c r="O64" s="76"/>
      <c r="P64" s="70"/>
      <c r="Q64" s="94"/>
      <c r="T64" s="91"/>
      <c r="U64" s="75"/>
      <c r="V64" s="75"/>
    </row>
    <row r="65" spans="1:22" ht="18" customHeight="1">
      <c r="A65" s="76">
        <f t="shared" si="1"/>
        <v>61</v>
      </c>
      <c r="B65" s="76" t="s">
        <v>163</v>
      </c>
      <c r="C65" s="84">
        <f t="shared" si="0"/>
        <v>6103</v>
      </c>
      <c r="D65" s="95" t="s">
        <v>4</v>
      </c>
      <c r="E65" s="86" t="s">
        <v>44</v>
      </c>
      <c r="F65" s="77" t="s">
        <v>84</v>
      </c>
      <c r="G65" s="93">
        <v>0</v>
      </c>
      <c r="H65" s="77"/>
      <c r="I65" s="77" t="s">
        <v>84</v>
      </c>
      <c r="J65" s="77" t="s">
        <v>13</v>
      </c>
      <c r="K65" s="131" t="s">
        <v>156</v>
      </c>
      <c r="L65" s="131" t="s">
        <v>157</v>
      </c>
      <c r="M65" s="76">
        <v>1</v>
      </c>
      <c r="N65" s="76">
        <v>1</v>
      </c>
      <c r="O65" s="76"/>
      <c r="P65" s="70"/>
      <c r="Q65" s="94"/>
      <c r="T65" s="91"/>
      <c r="U65" s="75"/>
      <c r="V65" s="75"/>
    </row>
    <row r="66" spans="1:22" ht="18" customHeight="1">
      <c r="A66" s="76">
        <f t="shared" si="1"/>
        <v>61</v>
      </c>
      <c r="B66" s="76" t="s">
        <v>164</v>
      </c>
      <c r="C66" s="84">
        <f t="shared" ref="C66:C106" si="2">IF(B66="",A66*100,A66*100+VLOOKUP(B66,$R$2:$T$35,3,FALSE))</f>
        <v>6104</v>
      </c>
      <c r="D66" s="95" t="s">
        <v>4</v>
      </c>
      <c r="E66" s="86" t="s">
        <v>44</v>
      </c>
      <c r="F66" s="77" t="s">
        <v>84</v>
      </c>
      <c r="G66" s="93">
        <v>0</v>
      </c>
      <c r="H66" s="77"/>
      <c r="I66" s="77" t="s">
        <v>84</v>
      </c>
      <c r="J66" s="77" t="s">
        <v>13</v>
      </c>
      <c r="K66" s="131" t="s">
        <v>156</v>
      </c>
      <c r="L66" s="131" t="s">
        <v>157</v>
      </c>
      <c r="M66" s="76">
        <v>1</v>
      </c>
      <c r="N66" s="76">
        <v>1</v>
      </c>
      <c r="O66" s="76"/>
      <c r="P66" s="70"/>
      <c r="Q66" s="94"/>
      <c r="T66" s="91"/>
      <c r="U66" s="75"/>
      <c r="V66" s="75"/>
    </row>
    <row r="67" spans="1:22" ht="18" customHeight="1">
      <c r="A67" s="76">
        <f t="shared" ref="A67:A106" si="3">IF(D67=D66,A66,A66+1)</f>
        <v>61</v>
      </c>
      <c r="B67" s="76" t="s">
        <v>165</v>
      </c>
      <c r="C67" s="84">
        <f t="shared" si="2"/>
        <v>6105</v>
      </c>
      <c r="D67" s="95" t="s">
        <v>4</v>
      </c>
      <c r="E67" s="86" t="s">
        <v>44</v>
      </c>
      <c r="F67" s="77" t="s">
        <v>84</v>
      </c>
      <c r="G67" s="93">
        <v>0</v>
      </c>
      <c r="H67" s="77"/>
      <c r="I67" s="77" t="s">
        <v>84</v>
      </c>
      <c r="J67" s="77" t="s">
        <v>13</v>
      </c>
      <c r="K67" s="131" t="s">
        <v>156</v>
      </c>
      <c r="L67" s="131" t="s">
        <v>157</v>
      </c>
      <c r="M67" s="76">
        <v>1</v>
      </c>
      <c r="N67" s="76">
        <v>1</v>
      </c>
      <c r="O67" s="76"/>
      <c r="P67" s="70"/>
      <c r="Q67" s="94"/>
      <c r="T67" s="91"/>
      <c r="U67" s="75"/>
      <c r="V67" s="75"/>
    </row>
    <row r="68" spans="1:22" ht="18" customHeight="1">
      <c r="A68" s="76">
        <f t="shared" si="3"/>
        <v>62</v>
      </c>
      <c r="B68" s="76"/>
      <c r="C68" s="84">
        <f t="shared" si="2"/>
        <v>6200</v>
      </c>
      <c r="D68" s="95" t="s">
        <v>166</v>
      </c>
      <c r="E68" s="86" t="s">
        <v>84</v>
      </c>
      <c r="F68" s="77" t="s">
        <v>84</v>
      </c>
      <c r="G68" s="93">
        <v>1</v>
      </c>
      <c r="H68" s="77"/>
      <c r="I68" s="77" t="s">
        <v>84</v>
      </c>
      <c r="J68" s="77" t="s">
        <v>13</v>
      </c>
      <c r="K68" s="131" t="s">
        <v>156</v>
      </c>
      <c r="L68" s="131" t="s">
        <v>157</v>
      </c>
      <c r="M68" s="76">
        <v>1</v>
      </c>
      <c r="N68" s="76">
        <v>1</v>
      </c>
      <c r="O68" s="76" t="s">
        <v>81</v>
      </c>
      <c r="P68" s="70"/>
      <c r="Q68" s="94"/>
      <c r="T68" s="91"/>
      <c r="U68" s="75"/>
      <c r="V68" s="75"/>
    </row>
    <row r="69" spans="1:22" ht="18" customHeight="1">
      <c r="A69" s="76">
        <f t="shared" si="3"/>
        <v>63</v>
      </c>
      <c r="B69" s="76"/>
      <c r="C69" s="84">
        <f t="shared" si="2"/>
        <v>6300</v>
      </c>
      <c r="D69" s="85" t="s">
        <v>167</v>
      </c>
      <c r="E69" s="86" t="s">
        <v>84</v>
      </c>
      <c r="F69" s="77" t="s">
        <v>84</v>
      </c>
      <c r="G69" s="93">
        <v>1</v>
      </c>
      <c r="H69" s="77"/>
      <c r="I69" s="77" t="s">
        <v>84</v>
      </c>
      <c r="J69" s="77" t="s">
        <v>13</v>
      </c>
      <c r="K69" s="131" t="s">
        <v>156</v>
      </c>
      <c r="L69" s="131" t="s">
        <v>157</v>
      </c>
      <c r="M69" s="76">
        <v>1</v>
      </c>
      <c r="N69" s="76">
        <v>1</v>
      </c>
      <c r="O69" s="76" t="s">
        <v>81</v>
      </c>
      <c r="P69" s="70"/>
      <c r="Q69" s="94"/>
      <c r="T69" s="91"/>
      <c r="U69" s="75"/>
      <c r="V69" s="75"/>
    </row>
    <row r="70" spans="1:22" ht="18" customHeight="1">
      <c r="A70" s="76">
        <f t="shared" si="3"/>
        <v>64</v>
      </c>
      <c r="B70" s="76"/>
      <c r="C70" s="84">
        <f t="shared" si="2"/>
        <v>6400</v>
      </c>
      <c r="D70" s="95" t="s">
        <v>168</v>
      </c>
      <c r="E70" s="86" t="s">
        <v>84</v>
      </c>
      <c r="F70" s="77" t="s">
        <v>84</v>
      </c>
      <c r="G70" s="93">
        <v>1</v>
      </c>
      <c r="H70" s="77"/>
      <c r="I70" s="77" t="s">
        <v>84</v>
      </c>
      <c r="J70" s="77" t="s">
        <v>13</v>
      </c>
      <c r="K70" s="131" t="s">
        <v>156</v>
      </c>
      <c r="L70" s="131" t="s">
        <v>157</v>
      </c>
      <c r="M70" s="76">
        <v>1</v>
      </c>
      <c r="N70" s="76">
        <v>1</v>
      </c>
      <c r="O70" s="76" t="s">
        <v>81</v>
      </c>
      <c r="P70" s="70"/>
      <c r="Q70" s="94"/>
      <c r="T70" s="91"/>
      <c r="U70" s="75"/>
      <c r="V70" s="75"/>
    </row>
    <row r="71" spans="1:22" ht="18" customHeight="1">
      <c r="A71" s="76">
        <f t="shared" si="3"/>
        <v>65</v>
      </c>
      <c r="B71" s="76"/>
      <c r="C71" s="84">
        <f t="shared" si="2"/>
        <v>6500</v>
      </c>
      <c r="D71" s="95" t="s">
        <v>169</v>
      </c>
      <c r="E71" s="86" t="s">
        <v>84</v>
      </c>
      <c r="F71" s="77" t="s">
        <v>84</v>
      </c>
      <c r="G71" s="93">
        <v>1</v>
      </c>
      <c r="H71" s="77"/>
      <c r="I71" s="77" t="s">
        <v>84</v>
      </c>
      <c r="J71" s="77" t="s">
        <v>13</v>
      </c>
      <c r="K71" s="131" t="s">
        <v>156</v>
      </c>
      <c r="L71" s="131" t="s">
        <v>157</v>
      </c>
      <c r="M71" s="76">
        <v>1</v>
      </c>
      <c r="N71" s="76">
        <v>1</v>
      </c>
      <c r="O71" s="76" t="s">
        <v>81</v>
      </c>
      <c r="P71" s="70"/>
      <c r="Q71" s="145" t="s">
        <v>87</v>
      </c>
      <c r="T71" s="91"/>
      <c r="U71" s="75"/>
      <c r="V71" s="75"/>
    </row>
    <row r="72" spans="1:22" ht="18" customHeight="1">
      <c r="A72" s="76">
        <f t="shared" si="3"/>
        <v>66</v>
      </c>
      <c r="B72" s="76"/>
      <c r="C72" s="84">
        <f t="shared" si="2"/>
        <v>6600</v>
      </c>
      <c r="D72" s="85" t="s">
        <v>170</v>
      </c>
      <c r="E72" s="86" t="s">
        <v>84</v>
      </c>
      <c r="F72" s="77" t="s">
        <v>84</v>
      </c>
      <c r="G72" s="93">
        <v>1</v>
      </c>
      <c r="H72" s="77"/>
      <c r="I72" s="77" t="s">
        <v>84</v>
      </c>
      <c r="J72" s="77" t="s">
        <v>13</v>
      </c>
      <c r="K72" s="131" t="s">
        <v>156</v>
      </c>
      <c r="L72" s="131" t="s">
        <v>157</v>
      </c>
      <c r="M72" s="76">
        <v>1</v>
      </c>
      <c r="N72" s="76">
        <v>1</v>
      </c>
      <c r="O72" s="76" t="s">
        <v>81</v>
      </c>
      <c r="P72" s="70"/>
      <c r="Q72" s="145" t="s">
        <v>87</v>
      </c>
      <c r="T72" s="91"/>
      <c r="U72" s="75"/>
      <c r="V72" s="75"/>
    </row>
    <row r="73" spans="1:22" ht="18" customHeight="1">
      <c r="A73" s="76">
        <f t="shared" si="3"/>
        <v>67</v>
      </c>
      <c r="B73" s="76"/>
      <c r="C73" s="84">
        <f t="shared" si="2"/>
        <v>6700</v>
      </c>
      <c r="D73" s="95" t="s">
        <v>171</v>
      </c>
      <c r="E73" s="86" t="s">
        <v>84</v>
      </c>
      <c r="F73" s="77" t="s">
        <v>84</v>
      </c>
      <c r="G73" s="93">
        <v>1</v>
      </c>
      <c r="H73" s="77"/>
      <c r="I73" s="77" t="s">
        <v>84</v>
      </c>
      <c r="J73" s="77" t="s">
        <v>13</v>
      </c>
      <c r="K73" s="131" t="s">
        <v>156</v>
      </c>
      <c r="L73" s="131" t="s">
        <v>157</v>
      </c>
      <c r="M73" s="76">
        <v>1</v>
      </c>
      <c r="N73" s="76">
        <v>1</v>
      </c>
      <c r="O73" s="76" t="s">
        <v>81</v>
      </c>
      <c r="P73" s="70"/>
      <c r="Q73" s="145" t="s">
        <v>87</v>
      </c>
      <c r="T73" s="91"/>
      <c r="U73" s="75"/>
      <c r="V73" s="75"/>
    </row>
    <row r="74" spans="1:22" ht="18" customHeight="1">
      <c r="A74" s="76">
        <f t="shared" si="3"/>
        <v>68</v>
      </c>
      <c r="B74" s="76"/>
      <c r="C74" s="84">
        <f t="shared" si="2"/>
        <v>6800</v>
      </c>
      <c r="D74" s="95" t="s">
        <v>172</v>
      </c>
      <c r="E74" s="86" t="s">
        <v>84</v>
      </c>
      <c r="F74" s="77" t="s">
        <v>84</v>
      </c>
      <c r="G74" s="93">
        <v>1</v>
      </c>
      <c r="H74" s="77"/>
      <c r="I74" s="77" t="s">
        <v>84</v>
      </c>
      <c r="J74" s="77" t="s">
        <v>13</v>
      </c>
      <c r="K74" s="131" t="s">
        <v>156</v>
      </c>
      <c r="L74" s="131" t="s">
        <v>157</v>
      </c>
      <c r="M74" s="76">
        <v>1</v>
      </c>
      <c r="N74" s="76">
        <v>1</v>
      </c>
      <c r="O74" s="76" t="s">
        <v>81</v>
      </c>
      <c r="P74" s="70"/>
      <c r="Q74" s="145" t="s">
        <v>87</v>
      </c>
      <c r="T74" s="91"/>
      <c r="U74" s="75"/>
      <c r="V74" s="75"/>
    </row>
    <row r="75" spans="1:22" ht="18" customHeight="1">
      <c r="A75" s="76">
        <f t="shared" si="3"/>
        <v>69</v>
      </c>
      <c r="B75" s="76"/>
      <c r="C75" s="84">
        <f t="shared" si="2"/>
        <v>6900</v>
      </c>
      <c r="D75" s="95" t="s">
        <v>173</v>
      </c>
      <c r="E75" s="86" t="s">
        <v>84</v>
      </c>
      <c r="F75" s="77" t="s">
        <v>84</v>
      </c>
      <c r="G75" s="93">
        <v>1</v>
      </c>
      <c r="H75" s="77"/>
      <c r="I75" s="77" t="s">
        <v>84</v>
      </c>
      <c r="J75" s="77" t="s">
        <v>13</v>
      </c>
      <c r="K75" s="131" t="s">
        <v>156</v>
      </c>
      <c r="L75" s="131" t="s">
        <v>157</v>
      </c>
      <c r="M75" s="76">
        <v>1</v>
      </c>
      <c r="N75" s="76">
        <v>1</v>
      </c>
      <c r="O75" s="76" t="s">
        <v>81</v>
      </c>
      <c r="P75" s="70"/>
      <c r="Q75" s="145" t="s">
        <v>87</v>
      </c>
      <c r="T75" s="91"/>
      <c r="U75" s="75"/>
      <c r="V75" s="75"/>
    </row>
    <row r="76" spans="1:22" ht="18" customHeight="1">
      <c r="A76" s="76">
        <f t="shared" si="3"/>
        <v>70</v>
      </c>
      <c r="B76" s="76"/>
      <c r="C76" s="84">
        <f t="shared" si="2"/>
        <v>7000</v>
      </c>
      <c r="D76" s="95" t="s">
        <v>174</v>
      </c>
      <c r="E76" s="86" t="s">
        <v>84</v>
      </c>
      <c r="F76" s="77" t="s">
        <v>84</v>
      </c>
      <c r="G76" s="93">
        <v>1</v>
      </c>
      <c r="H76" s="77"/>
      <c r="I76" s="77" t="s">
        <v>84</v>
      </c>
      <c r="J76" s="77" t="s">
        <v>13</v>
      </c>
      <c r="K76" s="131" t="s">
        <v>156</v>
      </c>
      <c r="L76" s="131" t="s">
        <v>157</v>
      </c>
      <c r="M76" s="76">
        <v>1</v>
      </c>
      <c r="N76" s="76">
        <v>1</v>
      </c>
      <c r="O76" s="76" t="s">
        <v>81</v>
      </c>
      <c r="P76" s="70"/>
      <c r="Q76" s="145" t="s">
        <v>87</v>
      </c>
      <c r="T76" s="91"/>
      <c r="U76" s="75"/>
      <c r="V76" s="75"/>
    </row>
    <row r="77" spans="1:22" ht="18" customHeight="1">
      <c r="A77" s="76">
        <f t="shared" si="3"/>
        <v>71</v>
      </c>
      <c r="B77" s="76"/>
      <c r="C77" s="84">
        <f t="shared" si="2"/>
        <v>7100</v>
      </c>
      <c r="D77" s="95" t="s">
        <v>175</v>
      </c>
      <c r="E77" s="86" t="s">
        <v>84</v>
      </c>
      <c r="F77" s="77" t="s">
        <v>84</v>
      </c>
      <c r="G77" s="93">
        <v>1</v>
      </c>
      <c r="H77" s="77"/>
      <c r="I77" s="77" t="s">
        <v>84</v>
      </c>
      <c r="J77" s="77" t="s">
        <v>13</v>
      </c>
      <c r="K77" s="131" t="s">
        <v>156</v>
      </c>
      <c r="L77" s="131" t="s">
        <v>157</v>
      </c>
      <c r="M77" s="76">
        <v>1</v>
      </c>
      <c r="N77" s="76">
        <v>1</v>
      </c>
      <c r="O77" s="76" t="s">
        <v>81</v>
      </c>
      <c r="P77" s="70"/>
      <c r="Q77" s="145" t="s">
        <v>87</v>
      </c>
      <c r="T77" s="91"/>
      <c r="U77" s="75"/>
      <c r="V77" s="75"/>
    </row>
    <row r="78" spans="1:22" ht="18" customHeight="1">
      <c r="A78" s="76">
        <f t="shared" si="3"/>
        <v>72</v>
      </c>
      <c r="B78" s="76"/>
      <c r="C78" s="84">
        <f t="shared" si="2"/>
        <v>7200</v>
      </c>
      <c r="D78" s="95" t="s">
        <v>176</v>
      </c>
      <c r="E78" s="86" t="s">
        <v>84</v>
      </c>
      <c r="F78" s="77" t="s">
        <v>84</v>
      </c>
      <c r="G78" s="93">
        <v>1</v>
      </c>
      <c r="H78" s="77"/>
      <c r="I78" s="77" t="s">
        <v>84</v>
      </c>
      <c r="J78" s="77" t="s">
        <v>13</v>
      </c>
      <c r="K78" s="131" t="s">
        <v>156</v>
      </c>
      <c r="L78" s="131" t="s">
        <v>157</v>
      </c>
      <c r="M78" s="76">
        <v>1</v>
      </c>
      <c r="N78" s="76">
        <v>1</v>
      </c>
      <c r="O78" s="76" t="s">
        <v>81</v>
      </c>
      <c r="P78" s="70"/>
      <c r="Q78" s="145" t="s">
        <v>87</v>
      </c>
      <c r="T78" s="91"/>
      <c r="U78" s="75"/>
      <c r="V78" s="75"/>
    </row>
    <row r="79" spans="1:22" ht="18" customHeight="1">
      <c r="A79" s="76">
        <f t="shared" si="3"/>
        <v>73</v>
      </c>
      <c r="B79" s="76"/>
      <c r="C79" s="84">
        <f t="shared" si="2"/>
        <v>7300</v>
      </c>
      <c r="D79" s="95" t="s">
        <v>177</v>
      </c>
      <c r="E79" s="86" t="s">
        <v>84</v>
      </c>
      <c r="F79" s="77" t="s">
        <v>84</v>
      </c>
      <c r="G79" s="93">
        <v>1</v>
      </c>
      <c r="H79" s="77"/>
      <c r="I79" s="77" t="s">
        <v>84</v>
      </c>
      <c r="J79" s="77" t="s">
        <v>13</v>
      </c>
      <c r="K79" s="131" t="s">
        <v>156</v>
      </c>
      <c r="L79" s="131" t="s">
        <v>157</v>
      </c>
      <c r="M79" s="76">
        <v>1</v>
      </c>
      <c r="N79" s="76">
        <v>1</v>
      </c>
      <c r="O79" s="76" t="s">
        <v>81</v>
      </c>
      <c r="P79" s="70"/>
      <c r="Q79" s="145" t="s">
        <v>87</v>
      </c>
      <c r="T79" s="91"/>
      <c r="U79" s="75"/>
      <c r="V79" s="75"/>
    </row>
    <row r="80" spans="1:22" ht="18" customHeight="1">
      <c r="A80" s="76">
        <f t="shared" si="3"/>
        <v>74</v>
      </c>
      <c r="B80" s="76"/>
      <c r="C80" s="84">
        <f t="shared" si="2"/>
        <v>7400</v>
      </c>
      <c r="D80" s="95" t="s">
        <v>178</v>
      </c>
      <c r="E80" s="86" t="s">
        <v>84</v>
      </c>
      <c r="F80" s="77" t="s">
        <v>84</v>
      </c>
      <c r="G80" s="93">
        <v>1</v>
      </c>
      <c r="H80" s="77"/>
      <c r="I80" s="77" t="s">
        <v>84</v>
      </c>
      <c r="J80" s="77" t="s">
        <v>13</v>
      </c>
      <c r="K80" s="131" t="s">
        <v>156</v>
      </c>
      <c r="L80" s="131" t="s">
        <v>157</v>
      </c>
      <c r="M80" s="76">
        <v>1</v>
      </c>
      <c r="N80" s="76">
        <v>1</v>
      </c>
      <c r="O80" s="76" t="s">
        <v>81</v>
      </c>
      <c r="P80" s="70"/>
      <c r="Q80" s="145" t="s">
        <v>87</v>
      </c>
      <c r="T80" s="91"/>
      <c r="U80" s="75"/>
      <c r="V80" s="75"/>
    </row>
    <row r="81" spans="1:22" ht="18" customHeight="1">
      <c r="A81" s="76">
        <f t="shared" si="3"/>
        <v>75</v>
      </c>
      <c r="B81" s="76" t="s">
        <v>161</v>
      </c>
      <c r="C81" s="84">
        <f t="shared" si="2"/>
        <v>7501</v>
      </c>
      <c r="D81" s="95" t="s">
        <v>179</v>
      </c>
      <c r="E81" s="86" t="s">
        <v>44</v>
      </c>
      <c r="F81" s="77" t="s">
        <v>84</v>
      </c>
      <c r="G81" s="93">
        <v>1</v>
      </c>
      <c r="H81" s="77"/>
      <c r="I81" s="77" t="s">
        <v>84</v>
      </c>
      <c r="J81" s="77" t="s">
        <v>13</v>
      </c>
      <c r="K81" s="131" t="s">
        <v>156</v>
      </c>
      <c r="L81" s="131" t="s">
        <v>157</v>
      </c>
      <c r="M81" s="76">
        <v>1</v>
      </c>
      <c r="N81" s="76">
        <v>1</v>
      </c>
      <c r="O81" s="76" t="s">
        <v>81</v>
      </c>
      <c r="P81" s="70"/>
      <c r="Q81" s="145" t="s">
        <v>87</v>
      </c>
      <c r="T81" s="91"/>
      <c r="U81" s="75"/>
      <c r="V81" s="75"/>
    </row>
    <row r="82" spans="1:22" ht="18" customHeight="1">
      <c r="A82" s="76">
        <f t="shared" si="3"/>
        <v>75</v>
      </c>
      <c r="B82" s="76" t="s">
        <v>162</v>
      </c>
      <c r="C82" s="84">
        <f t="shared" si="2"/>
        <v>7502</v>
      </c>
      <c r="D82" s="95" t="s">
        <v>179</v>
      </c>
      <c r="E82" s="86" t="s">
        <v>44</v>
      </c>
      <c r="F82" s="77" t="s">
        <v>84</v>
      </c>
      <c r="G82" s="93">
        <v>1</v>
      </c>
      <c r="H82" s="77"/>
      <c r="I82" s="77" t="s">
        <v>84</v>
      </c>
      <c r="J82" s="77" t="s">
        <v>13</v>
      </c>
      <c r="K82" s="131" t="s">
        <v>156</v>
      </c>
      <c r="L82" s="131" t="s">
        <v>157</v>
      </c>
      <c r="M82" s="76">
        <v>1</v>
      </c>
      <c r="N82" s="76">
        <v>1</v>
      </c>
      <c r="O82" s="76" t="s">
        <v>81</v>
      </c>
      <c r="P82" s="70"/>
      <c r="Q82" s="145" t="s">
        <v>87</v>
      </c>
      <c r="T82" s="91"/>
      <c r="U82" s="75"/>
      <c r="V82" s="75"/>
    </row>
    <row r="83" spans="1:22" ht="18" customHeight="1">
      <c r="A83" s="76">
        <f t="shared" si="3"/>
        <v>75</v>
      </c>
      <c r="B83" s="76" t="s">
        <v>163</v>
      </c>
      <c r="C83" s="84">
        <f t="shared" si="2"/>
        <v>7503</v>
      </c>
      <c r="D83" s="95" t="s">
        <v>179</v>
      </c>
      <c r="E83" s="86" t="s">
        <v>44</v>
      </c>
      <c r="F83" s="77" t="s">
        <v>84</v>
      </c>
      <c r="G83" s="93">
        <v>1</v>
      </c>
      <c r="H83" s="77"/>
      <c r="I83" s="77" t="s">
        <v>84</v>
      </c>
      <c r="J83" s="77" t="s">
        <v>13</v>
      </c>
      <c r="K83" s="131" t="s">
        <v>156</v>
      </c>
      <c r="L83" s="131" t="s">
        <v>157</v>
      </c>
      <c r="M83" s="76">
        <v>1</v>
      </c>
      <c r="N83" s="76">
        <v>1</v>
      </c>
      <c r="O83" s="76" t="s">
        <v>81</v>
      </c>
      <c r="P83" s="70"/>
      <c r="Q83" s="145" t="s">
        <v>87</v>
      </c>
      <c r="T83" s="91"/>
      <c r="U83" s="75"/>
      <c r="V83" s="75"/>
    </row>
    <row r="84" spans="1:22" ht="18" customHeight="1">
      <c r="A84" s="76">
        <f t="shared" si="3"/>
        <v>75</v>
      </c>
      <c r="B84" s="76" t="s">
        <v>164</v>
      </c>
      <c r="C84" s="84">
        <f t="shared" si="2"/>
        <v>7504</v>
      </c>
      <c r="D84" s="95" t="s">
        <v>179</v>
      </c>
      <c r="E84" s="86" t="s">
        <v>44</v>
      </c>
      <c r="F84" s="77" t="s">
        <v>84</v>
      </c>
      <c r="G84" s="93">
        <v>1</v>
      </c>
      <c r="H84" s="77"/>
      <c r="I84" s="77" t="s">
        <v>84</v>
      </c>
      <c r="J84" s="77" t="s">
        <v>13</v>
      </c>
      <c r="K84" s="131" t="s">
        <v>156</v>
      </c>
      <c r="L84" s="131" t="s">
        <v>157</v>
      </c>
      <c r="M84" s="76">
        <v>1</v>
      </c>
      <c r="N84" s="76">
        <v>1</v>
      </c>
      <c r="O84" s="76" t="s">
        <v>81</v>
      </c>
      <c r="P84" s="70"/>
      <c r="Q84" s="145" t="s">
        <v>87</v>
      </c>
      <c r="T84" s="91"/>
      <c r="U84" s="75"/>
      <c r="V84" s="75"/>
    </row>
    <row r="85" spans="1:22" ht="18" customHeight="1">
      <c r="A85" s="76">
        <f t="shared" si="3"/>
        <v>75</v>
      </c>
      <c r="B85" s="76" t="s">
        <v>165</v>
      </c>
      <c r="C85" s="84">
        <f t="shared" si="2"/>
        <v>7505</v>
      </c>
      <c r="D85" s="95" t="s">
        <v>179</v>
      </c>
      <c r="E85" s="86" t="s">
        <v>44</v>
      </c>
      <c r="F85" s="77" t="s">
        <v>84</v>
      </c>
      <c r="G85" s="93">
        <v>1</v>
      </c>
      <c r="H85" s="77"/>
      <c r="I85" s="77" t="s">
        <v>84</v>
      </c>
      <c r="J85" s="77" t="s">
        <v>13</v>
      </c>
      <c r="K85" s="131" t="s">
        <v>156</v>
      </c>
      <c r="L85" s="131" t="s">
        <v>157</v>
      </c>
      <c r="M85" s="76">
        <v>1</v>
      </c>
      <c r="N85" s="76">
        <v>1</v>
      </c>
      <c r="O85" s="76" t="s">
        <v>81</v>
      </c>
      <c r="P85" s="70"/>
      <c r="Q85" s="145" t="s">
        <v>87</v>
      </c>
      <c r="T85" s="91"/>
      <c r="U85" s="75"/>
      <c r="V85" s="75"/>
    </row>
    <row r="86" spans="1:22" ht="18" customHeight="1">
      <c r="A86" s="76">
        <f t="shared" si="3"/>
        <v>75</v>
      </c>
      <c r="B86" s="76" t="s">
        <v>86</v>
      </c>
      <c r="C86" s="84">
        <f t="shared" si="2"/>
        <v>7506</v>
      </c>
      <c r="D86" s="95" t="s">
        <v>179</v>
      </c>
      <c r="E86" s="86" t="s">
        <v>44</v>
      </c>
      <c r="F86" s="77" t="s">
        <v>84</v>
      </c>
      <c r="G86" s="93">
        <v>1</v>
      </c>
      <c r="H86" s="77"/>
      <c r="I86" s="77" t="s">
        <v>84</v>
      </c>
      <c r="J86" s="77" t="s">
        <v>13</v>
      </c>
      <c r="K86" s="131" t="s">
        <v>156</v>
      </c>
      <c r="L86" s="131" t="s">
        <v>157</v>
      </c>
      <c r="M86" s="76">
        <v>1</v>
      </c>
      <c r="N86" s="76">
        <v>1</v>
      </c>
      <c r="O86" s="76" t="s">
        <v>81</v>
      </c>
      <c r="P86" s="70"/>
      <c r="Q86" s="145" t="s">
        <v>87</v>
      </c>
      <c r="T86" s="91"/>
      <c r="U86" s="75"/>
      <c r="V86" s="75"/>
    </row>
    <row r="87" spans="1:22" ht="18" customHeight="1">
      <c r="A87" s="76">
        <f t="shared" si="3"/>
        <v>75</v>
      </c>
      <c r="B87" s="76" t="s">
        <v>88</v>
      </c>
      <c r="C87" s="84">
        <f t="shared" si="2"/>
        <v>7507</v>
      </c>
      <c r="D87" s="95" t="s">
        <v>179</v>
      </c>
      <c r="E87" s="86" t="s">
        <v>44</v>
      </c>
      <c r="F87" s="77" t="s">
        <v>84</v>
      </c>
      <c r="G87" s="93">
        <v>1</v>
      </c>
      <c r="H87" s="77"/>
      <c r="I87" s="77" t="s">
        <v>84</v>
      </c>
      <c r="J87" s="77" t="s">
        <v>13</v>
      </c>
      <c r="K87" s="131" t="s">
        <v>156</v>
      </c>
      <c r="L87" s="131" t="s">
        <v>157</v>
      </c>
      <c r="M87" s="76">
        <v>1</v>
      </c>
      <c r="N87" s="76">
        <v>1</v>
      </c>
      <c r="O87" s="76" t="s">
        <v>81</v>
      </c>
      <c r="P87" s="70"/>
      <c r="Q87" s="145" t="s">
        <v>87</v>
      </c>
      <c r="T87" s="91"/>
      <c r="U87" s="75"/>
      <c r="V87" s="75"/>
    </row>
    <row r="88" spans="1:22" ht="18" customHeight="1">
      <c r="A88" s="76">
        <f t="shared" si="3"/>
        <v>76</v>
      </c>
      <c r="B88" s="76"/>
      <c r="C88" s="84">
        <f t="shared" si="2"/>
        <v>7600</v>
      </c>
      <c r="D88" s="95" t="s">
        <v>180</v>
      </c>
      <c r="E88" s="86" t="s">
        <v>84</v>
      </c>
      <c r="F88" s="77" t="s">
        <v>84</v>
      </c>
      <c r="G88" s="93">
        <v>1</v>
      </c>
      <c r="H88" s="77"/>
      <c r="I88" s="77" t="s">
        <v>84</v>
      </c>
      <c r="J88" s="77" t="s">
        <v>13</v>
      </c>
      <c r="K88" s="131" t="s">
        <v>156</v>
      </c>
      <c r="L88" s="131" t="s">
        <v>157</v>
      </c>
      <c r="M88" s="76">
        <v>1</v>
      </c>
      <c r="N88" s="76">
        <v>1</v>
      </c>
      <c r="O88" s="76" t="s">
        <v>81</v>
      </c>
      <c r="P88" s="70"/>
      <c r="Q88" s="145" t="s">
        <v>87</v>
      </c>
      <c r="T88" s="91"/>
      <c r="U88" s="75"/>
      <c r="V88" s="75"/>
    </row>
    <row r="89" spans="1:22" ht="18" customHeight="1">
      <c r="A89" s="76">
        <f t="shared" si="3"/>
        <v>77</v>
      </c>
      <c r="B89" s="76"/>
      <c r="C89" s="84">
        <f t="shared" si="2"/>
        <v>7700</v>
      </c>
      <c r="D89" s="92" t="s">
        <v>181</v>
      </c>
      <c r="E89" s="86" t="s">
        <v>84</v>
      </c>
      <c r="F89" s="77" t="s">
        <v>84</v>
      </c>
      <c r="G89" s="93">
        <v>1</v>
      </c>
      <c r="H89" s="90"/>
      <c r="I89" s="77" t="s">
        <v>84</v>
      </c>
      <c r="J89" s="77" t="s">
        <v>13</v>
      </c>
      <c r="K89" s="131" t="s">
        <v>156</v>
      </c>
      <c r="L89" s="131" t="s">
        <v>157</v>
      </c>
      <c r="M89" s="76">
        <v>1</v>
      </c>
      <c r="N89" s="76">
        <v>1</v>
      </c>
      <c r="O89" s="76" t="s">
        <v>81</v>
      </c>
      <c r="P89" s="70"/>
      <c r="Q89" s="145" t="s">
        <v>87</v>
      </c>
      <c r="T89" s="91"/>
      <c r="U89" s="75"/>
      <c r="V89" s="75"/>
    </row>
    <row r="90" spans="1:22" ht="18" customHeight="1">
      <c r="A90" s="76">
        <f t="shared" si="3"/>
        <v>78</v>
      </c>
      <c r="B90" s="76"/>
      <c r="C90" s="84">
        <f t="shared" si="2"/>
        <v>7800</v>
      </c>
      <c r="D90" s="92" t="s">
        <v>182</v>
      </c>
      <c r="E90" s="86" t="s">
        <v>84</v>
      </c>
      <c r="F90" s="77" t="s">
        <v>84</v>
      </c>
      <c r="G90" s="93">
        <v>1</v>
      </c>
      <c r="H90" s="77"/>
      <c r="I90" s="77" t="s">
        <v>84</v>
      </c>
      <c r="J90" s="77" t="s">
        <v>13</v>
      </c>
      <c r="K90" s="131" t="s">
        <v>156</v>
      </c>
      <c r="L90" s="131" t="s">
        <v>157</v>
      </c>
      <c r="M90" s="76">
        <v>1</v>
      </c>
      <c r="N90" s="76">
        <v>1</v>
      </c>
      <c r="O90" s="76" t="s">
        <v>81</v>
      </c>
      <c r="P90" s="70"/>
      <c r="Q90" s="145" t="s">
        <v>87</v>
      </c>
      <c r="T90" s="91"/>
      <c r="U90" s="75"/>
      <c r="V90" s="75"/>
    </row>
    <row r="91" spans="1:22" ht="18" customHeight="1">
      <c r="A91" s="76">
        <f t="shared" si="3"/>
        <v>79</v>
      </c>
      <c r="B91" s="76"/>
      <c r="C91" s="84">
        <f t="shared" si="2"/>
        <v>7900</v>
      </c>
      <c r="D91" s="92" t="s">
        <v>183</v>
      </c>
      <c r="E91" s="86" t="s">
        <v>84</v>
      </c>
      <c r="F91" s="77" t="s">
        <v>84</v>
      </c>
      <c r="G91" s="93">
        <v>1</v>
      </c>
      <c r="H91" s="77"/>
      <c r="I91" s="77" t="s">
        <v>84</v>
      </c>
      <c r="J91" s="77" t="s">
        <v>13</v>
      </c>
      <c r="K91" s="131" t="s">
        <v>156</v>
      </c>
      <c r="L91" s="131" t="s">
        <v>157</v>
      </c>
      <c r="M91" s="76">
        <v>1</v>
      </c>
      <c r="N91" s="76">
        <v>1</v>
      </c>
      <c r="O91" s="76" t="s">
        <v>81</v>
      </c>
      <c r="P91" s="70"/>
      <c r="Q91" s="145" t="s">
        <v>87</v>
      </c>
      <c r="T91" s="91"/>
      <c r="U91" s="75"/>
      <c r="V91" s="75"/>
    </row>
    <row r="92" spans="1:22" ht="18" customHeight="1">
      <c r="A92" s="76">
        <f t="shared" si="3"/>
        <v>80</v>
      </c>
      <c r="B92" s="76" t="s">
        <v>105</v>
      </c>
      <c r="C92" s="84">
        <f t="shared" si="2"/>
        <v>8001</v>
      </c>
      <c r="D92" s="92" t="s">
        <v>184</v>
      </c>
      <c r="E92" s="86" t="s">
        <v>44</v>
      </c>
      <c r="F92" s="77" t="s">
        <v>84</v>
      </c>
      <c r="G92" s="93">
        <v>1</v>
      </c>
      <c r="H92" s="77"/>
      <c r="I92" s="77" t="s">
        <v>84</v>
      </c>
      <c r="J92" s="77" t="s">
        <v>13</v>
      </c>
      <c r="K92" s="131" t="s">
        <v>156</v>
      </c>
      <c r="L92" s="131" t="s">
        <v>157</v>
      </c>
      <c r="M92" s="76">
        <v>1</v>
      </c>
      <c r="N92" s="76">
        <v>1</v>
      </c>
      <c r="O92" s="76" t="s">
        <v>81</v>
      </c>
      <c r="P92" s="70"/>
      <c r="Q92" s="145" t="s">
        <v>87</v>
      </c>
      <c r="T92" s="91"/>
      <c r="U92" s="75"/>
      <c r="V92" s="75"/>
    </row>
    <row r="93" spans="1:22" ht="18" customHeight="1">
      <c r="A93" s="76">
        <f t="shared" si="3"/>
        <v>80</v>
      </c>
      <c r="B93" s="76" t="s">
        <v>73</v>
      </c>
      <c r="C93" s="84">
        <f t="shared" si="2"/>
        <v>8002</v>
      </c>
      <c r="D93" s="92" t="s">
        <v>184</v>
      </c>
      <c r="E93" s="86" t="s">
        <v>44</v>
      </c>
      <c r="F93" s="77" t="s">
        <v>84</v>
      </c>
      <c r="G93" s="93">
        <v>1</v>
      </c>
      <c r="H93" s="77"/>
      <c r="I93" s="77" t="s">
        <v>84</v>
      </c>
      <c r="J93" s="77" t="s">
        <v>13</v>
      </c>
      <c r="K93" s="131" t="s">
        <v>156</v>
      </c>
      <c r="L93" s="131" t="s">
        <v>157</v>
      </c>
      <c r="M93" s="76">
        <v>1</v>
      </c>
      <c r="N93" s="76">
        <v>1</v>
      </c>
      <c r="O93" s="76" t="s">
        <v>81</v>
      </c>
      <c r="P93" s="70"/>
      <c r="Q93" s="145" t="s">
        <v>87</v>
      </c>
      <c r="T93" s="91"/>
      <c r="U93" s="75"/>
      <c r="V93" s="75"/>
    </row>
    <row r="94" spans="1:22" ht="18" customHeight="1">
      <c r="A94" s="76">
        <f t="shared" si="3"/>
        <v>81</v>
      </c>
      <c r="B94" s="76"/>
      <c r="C94" s="84">
        <f t="shared" si="2"/>
        <v>8100</v>
      </c>
      <c r="D94" s="92" t="s">
        <v>185</v>
      </c>
      <c r="E94" s="86" t="s">
        <v>27</v>
      </c>
      <c r="F94" s="77" t="s">
        <v>84</v>
      </c>
      <c r="G94" s="93">
        <v>1</v>
      </c>
      <c r="H94" s="77"/>
      <c r="I94" s="77" t="s">
        <v>84</v>
      </c>
      <c r="J94" s="77" t="s">
        <v>13</v>
      </c>
      <c r="K94" s="131" t="s">
        <v>156</v>
      </c>
      <c r="L94" s="131" t="s">
        <v>157</v>
      </c>
      <c r="M94" s="76">
        <v>1</v>
      </c>
      <c r="N94" s="76">
        <v>1</v>
      </c>
      <c r="O94" s="76" t="s">
        <v>81</v>
      </c>
      <c r="P94" s="70"/>
      <c r="Q94" s="145" t="s">
        <v>87</v>
      </c>
      <c r="T94" s="91"/>
      <c r="U94" s="75"/>
      <c r="V94" s="75"/>
    </row>
    <row r="95" spans="1:22" ht="18" customHeight="1">
      <c r="A95" s="76">
        <f t="shared" si="3"/>
        <v>82</v>
      </c>
      <c r="B95" s="76"/>
      <c r="C95" s="84">
        <f t="shared" si="2"/>
        <v>8200</v>
      </c>
      <c r="D95" s="92" t="s">
        <v>186</v>
      </c>
      <c r="E95" s="86" t="s">
        <v>84</v>
      </c>
      <c r="F95" s="77" t="s">
        <v>84</v>
      </c>
      <c r="G95" s="93">
        <v>1</v>
      </c>
      <c r="H95" s="90"/>
      <c r="I95" s="77" t="s">
        <v>84</v>
      </c>
      <c r="J95" s="77" t="s">
        <v>13</v>
      </c>
      <c r="K95" s="131" t="s">
        <v>156</v>
      </c>
      <c r="L95" s="131" t="s">
        <v>157</v>
      </c>
      <c r="M95" s="76">
        <v>1</v>
      </c>
      <c r="N95" s="76">
        <v>1</v>
      </c>
      <c r="O95" s="76" t="s">
        <v>81</v>
      </c>
      <c r="P95" s="70"/>
      <c r="Q95" s="145" t="s">
        <v>87</v>
      </c>
      <c r="T95" s="91"/>
      <c r="U95" s="75"/>
      <c r="V95" s="75"/>
    </row>
    <row r="96" spans="1:22" ht="18" customHeight="1">
      <c r="A96" s="76">
        <f t="shared" si="3"/>
        <v>83</v>
      </c>
      <c r="B96" s="76"/>
      <c r="C96" s="84">
        <f t="shared" si="2"/>
        <v>8300</v>
      </c>
      <c r="D96" s="95" t="s">
        <v>187</v>
      </c>
      <c r="E96" s="86" t="s">
        <v>27</v>
      </c>
      <c r="F96" s="77" t="s">
        <v>84</v>
      </c>
      <c r="G96" s="93">
        <v>1</v>
      </c>
      <c r="H96" s="90"/>
      <c r="I96" s="77" t="s">
        <v>84</v>
      </c>
      <c r="J96" s="77" t="s">
        <v>13</v>
      </c>
      <c r="K96" s="131" t="s">
        <v>156</v>
      </c>
      <c r="L96" s="131" t="s">
        <v>157</v>
      </c>
      <c r="M96" s="76">
        <v>1</v>
      </c>
      <c r="N96" s="76">
        <v>1</v>
      </c>
      <c r="O96" s="76" t="s">
        <v>81</v>
      </c>
      <c r="P96" s="72"/>
      <c r="Q96" s="145" t="s">
        <v>87</v>
      </c>
      <c r="T96" s="91"/>
      <c r="U96" s="75"/>
      <c r="V96" s="75"/>
    </row>
    <row r="97" spans="1:22" ht="18" customHeight="1">
      <c r="A97" s="76">
        <f t="shared" si="3"/>
        <v>84</v>
      </c>
      <c r="B97" s="76"/>
      <c r="C97" s="84">
        <f t="shared" si="2"/>
        <v>8400</v>
      </c>
      <c r="D97" s="95" t="s">
        <v>188</v>
      </c>
      <c r="E97" s="86" t="s">
        <v>27</v>
      </c>
      <c r="F97" s="77" t="s">
        <v>84</v>
      </c>
      <c r="G97" s="93">
        <v>1</v>
      </c>
      <c r="H97" s="90"/>
      <c r="I97" s="77" t="s">
        <v>84</v>
      </c>
      <c r="J97" s="77" t="s">
        <v>13</v>
      </c>
      <c r="K97" s="131" t="s">
        <v>156</v>
      </c>
      <c r="L97" s="131" t="s">
        <v>157</v>
      </c>
      <c r="M97" s="76">
        <v>1</v>
      </c>
      <c r="N97" s="76">
        <v>1</v>
      </c>
      <c r="O97" s="76" t="s">
        <v>81</v>
      </c>
      <c r="P97" s="72"/>
      <c r="Q97" s="145" t="s">
        <v>87</v>
      </c>
      <c r="T97" s="91"/>
      <c r="U97" s="75"/>
      <c r="V97" s="75"/>
    </row>
    <row r="98" spans="1:22" ht="18" customHeight="1">
      <c r="A98" s="76">
        <f t="shared" si="3"/>
        <v>85</v>
      </c>
      <c r="B98" s="76"/>
      <c r="C98" s="84">
        <f t="shared" si="2"/>
        <v>8500</v>
      </c>
      <c r="D98" s="95" t="s">
        <v>189</v>
      </c>
      <c r="E98" s="86" t="s">
        <v>27</v>
      </c>
      <c r="F98" s="77" t="s">
        <v>84</v>
      </c>
      <c r="G98" s="93">
        <v>1</v>
      </c>
      <c r="H98" s="90"/>
      <c r="I98" s="77" t="s">
        <v>84</v>
      </c>
      <c r="J98" s="77" t="s">
        <v>13</v>
      </c>
      <c r="K98" s="131" t="s">
        <v>156</v>
      </c>
      <c r="L98" s="131" t="s">
        <v>157</v>
      </c>
      <c r="M98" s="76">
        <v>1</v>
      </c>
      <c r="N98" s="76">
        <v>1</v>
      </c>
      <c r="O98" s="76" t="s">
        <v>81</v>
      </c>
      <c r="P98" s="72"/>
      <c r="Q98" s="145" t="s">
        <v>87</v>
      </c>
      <c r="T98" s="91"/>
    </row>
    <row r="99" spans="1:22" ht="18" customHeight="1">
      <c r="A99" s="76">
        <f t="shared" si="3"/>
        <v>86</v>
      </c>
      <c r="B99" s="76"/>
      <c r="C99" s="84">
        <f t="shared" si="2"/>
        <v>8600</v>
      </c>
      <c r="D99" s="95" t="s">
        <v>190</v>
      </c>
      <c r="E99" s="86" t="s">
        <v>27</v>
      </c>
      <c r="F99" s="77" t="s">
        <v>84</v>
      </c>
      <c r="G99" s="93">
        <v>1</v>
      </c>
      <c r="H99" s="90"/>
      <c r="I99" s="77" t="s">
        <v>84</v>
      </c>
      <c r="J99" s="77" t="s">
        <v>13</v>
      </c>
      <c r="K99" s="131" t="s">
        <v>156</v>
      </c>
      <c r="L99" s="131" t="s">
        <v>157</v>
      </c>
      <c r="M99" s="76">
        <v>1</v>
      </c>
      <c r="N99" s="76">
        <v>1</v>
      </c>
      <c r="O99" s="76" t="s">
        <v>81</v>
      </c>
      <c r="P99" s="72"/>
      <c r="Q99" s="145" t="s">
        <v>87</v>
      </c>
      <c r="T99" s="91"/>
    </row>
    <row r="100" spans="1:22" ht="18" customHeight="1">
      <c r="A100" s="76">
        <f t="shared" si="3"/>
        <v>87</v>
      </c>
      <c r="B100" s="76" t="s">
        <v>161</v>
      </c>
      <c r="C100" s="84">
        <f t="shared" si="2"/>
        <v>8701</v>
      </c>
      <c r="D100" s="95" t="s">
        <v>191</v>
      </c>
      <c r="E100" s="86" t="s">
        <v>44</v>
      </c>
      <c r="F100" s="77" t="s">
        <v>84</v>
      </c>
      <c r="G100" s="93">
        <v>1</v>
      </c>
      <c r="H100" s="90"/>
      <c r="I100" s="77" t="s">
        <v>84</v>
      </c>
      <c r="J100" s="77" t="s">
        <v>13</v>
      </c>
      <c r="K100" s="131" t="s">
        <v>156</v>
      </c>
      <c r="L100" s="131" t="s">
        <v>157</v>
      </c>
      <c r="M100" s="76">
        <v>1</v>
      </c>
      <c r="N100" s="76">
        <v>1</v>
      </c>
      <c r="O100" s="76" t="s">
        <v>81</v>
      </c>
      <c r="P100" s="72"/>
      <c r="Q100" s="145" t="s">
        <v>87</v>
      </c>
      <c r="T100" s="91"/>
    </row>
    <row r="101" spans="1:22" ht="18" customHeight="1">
      <c r="A101" s="76">
        <f t="shared" si="3"/>
        <v>87</v>
      </c>
      <c r="B101" s="76" t="s">
        <v>162</v>
      </c>
      <c r="C101" s="84">
        <f t="shared" si="2"/>
        <v>8702</v>
      </c>
      <c r="D101" s="95" t="s">
        <v>191</v>
      </c>
      <c r="E101" s="86" t="s">
        <v>44</v>
      </c>
      <c r="F101" s="77" t="s">
        <v>84</v>
      </c>
      <c r="G101" s="93">
        <v>1</v>
      </c>
      <c r="H101" s="90"/>
      <c r="I101" s="77" t="s">
        <v>84</v>
      </c>
      <c r="J101" s="77" t="s">
        <v>13</v>
      </c>
      <c r="K101" s="131" t="s">
        <v>156</v>
      </c>
      <c r="L101" s="131" t="s">
        <v>157</v>
      </c>
      <c r="M101" s="76">
        <v>1</v>
      </c>
      <c r="N101" s="76">
        <v>1</v>
      </c>
      <c r="O101" s="76" t="s">
        <v>81</v>
      </c>
      <c r="P101" s="72"/>
      <c r="Q101" s="145" t="s">
        <v>87</v>
      </c>
      <c r="T101" s="91"/>
    </row>
    <row r="102" spans="1:22" ht="18" customHeight="1">
      <c r="A102" s="76">
        <f t="shared" si="3"/>
        <v>88</v>
      </c>
      <c r="B102" s="76"/>
      <c r="C102" s="84">
        <f t="shared" si="2"/>
        <v>8800</v>
      </c>
      <c r="D102" s="95" t="s">
        <v>192</v>
      </c>
      <c r="E102" s="86" t="s">
        <v>27</v>
      </c>
      <c r="F102" s="77" t="s">
        <v>84</v>
      </c>
      <c r="G102" s="93">
        <v>1</v>
      </c>
      <c r="H102" s="90"/>
      <c r="I102" s="77" t="s">
        <v>84</v>
      </c>
      <c r="J102" s="77" t="s">
        <v>13</v>
      </c>
      <c r="K102" s="131" t="s">
        <v>156</v>
      </c>
      <c r="L102" s="131" t="s">
        <v>157</v>
      </c>
      <c r="M102" s="76">
        <v>1</v>
      </c>
      <c r="N102" s="76">
        <v>1</v>
      </c>
      <c r="O102" s="76" t="s">
        <v>81</v>
      </c>
      <c r="P102" s="72"/>
      <c r="Q102" s="145" t="s">
        <v>87</v>
      </c>
      <c r="T102" s="91"/>
    </row>
    <row r="103" spans="1:22" ht="18" customHeight="1">
      <c r="A103" s="76">
        <f t="shared" si="3"/>
        <v>89</v>
      </c>
      <c r="B103" s="76" t="s">
        <v>161</v>
      </c>
      <c r="C103" s="84">
        <f t="shared" si="2"/>
        <v>8901</v>
      </c>
      <c r="D103" s="95" t="s">
        <v>193</v>
      </c>
      <c r="E103" s="86" t="s">
        <v>44</v>
      </c>
      <c r="F103" s="77" t="s">
        <v>84</v>
      </c>
      <c r="G103" s="93">
        <v>1</v>
      </c>
      <c r="H103" s="90"/>
      <c r="I103" s="77" t="s">
        <v>84</v>
      </c>
      <c r="J103" s="77" t="s">
        <v>13</v>
      </c>
      <c r="K103" s="131" t="s">
        <v>156</v>
      </c>
      <c r="L103" s="131" t="s">
        <v>157</v>
      </c>
      <c r="M103" s="76">
        <v>1</v>
      </c>
      <c r="N103" s="76">
        <v>1</v>
      </c>
      <c r="O103" s="76" t="s">
        <v>81</v>
      </c>
      <c r="P103" s="73"/>
      <c r="Q103" s="145" t="s">
        <v>87</v>
      </c>
      <c r="T103" s="91"/>
    </row>
    <row r="104" spans="1:22" ht="18" customHeight="1">
      <c r="A104" s="76">
        <f t="shared" si="3"/>
        <v>89</v>
      </c>
      <c r="B104" s="76" t="s">
        <v>162</v>
      </c>
      <c r="C104" s="84">
        <f t="shared" si="2"/>
        <v>8902</v>
      </c>
      <c r="D104" s="95" t="s">
        <v>194</v>
      </c>
      <c r="E104" s="86" t="s">
        <v>44</v>
      </c>
      <c r="F104" s="77" t="s">
        <v>84</v>
      </c>
      <c r="G104" s="93">
        <v>1</v>
      </c>
      <c r="H104" s="90"/>
      <c r="I104" s="77" t="s">
        <v>84</v>
      </c>
      <c r="J104" s="77" t="s">
        <v>13</v>
      </c>
      <c r="K104" s="131" t="s">
        <v>156</v>
      </c>
      <c r="L104" s="131" t="s">
        <v>157</v>
      </c>
      <c r="M104" s="76">
        <v>1</v>
      </c>
      <c r="N104" s="76">
        <v>1</v>
      </c>
      <c r="O104" s="76" t="s">
        <v>81</v>
      </c>
      <c r="P104" s="72"/>
      <c r="Q104" s="145" t="s">
        <v>87</v>
      </c>
      <c r="T104" s="91"/>
    </row>
    <row r="105" spans="1:22" ht="18" customHeight="1">
      <c r="A105" s="76">
        <f t="shared" si="3"/>
        <v>90</v>
      </c>
      <c r="B105" s="76" t="s">
        <v>105</v>
      </c>
      <c r="C105" s="84">
        <f t="shared" si="2"/>
        <v>9001</v>
      </c>
      <c r="D105" s="95" t="s">
        <v>195</v>
      </c>
      <c r="E105" s="86" t="s">
        <v>44</v>
      </c>
      <c r="F105" s="77" t="s">
        <v>84</v>
      </c>
      <c r="G105" s="93">
        <v>1</v>
      </c>
      <c r="H105" s="90"/>
      <c r="I105" s="77" t="s">
        <v>84</v>
      </c>
      <c r="J105" s="77" t="s">
        <v>13</v>
      </c>
      <c r="K105" s="131" t="s">
        <v>156</v>
      </c>
      <c r="L105" s="131" t="s">
        <v>157</v>
      </c>
      <c r="M105" s="76">
        <v>1</v>
      </c>
      <c r="N105" s="76">
        <v>1</v>
      </c>
      <c r="O105" s="76" t="s">
        <v>81</v>
      </c>
      <c r="P105" s="72"/>
      <c r="Q105" s="145" t="s">
        <v>87</v>
      </c>
      <c r="T105" s="91"/>
    </row>
    <row r="106" spans="1:22" ht="18" customHeight="1" thickBot="1">
      <c r="A106" s="146">
        <f t="shared" si="3"/>
        <v>90</v>
      </c>
      <c r="B106" s="146" t="s">
        <v>73</v>
      </c>
      <c r="C106" s="147">
        <f t="shared" si="2"/>
        <v>9002</v>
      </c>
      <c r="D106" s="148" t="s">
        <v>195</v>
      </c>
      <c r="E106" s="149" t="s">
        <v>44</v>
      </c>
      <c r="F106" s="150" t="s">
        <v>84</v>
      </c>
      <c r="G106" s="93">
        <v>1</v>
      </c>
      <c r="H106" s="151"/>
      <c r="I106" s="150" t="s">
        <v>84</v>
      </c>
      <c r="J106" s="150" t="s">
        <v>13</v>
      </c>
      <c r="K106" s="146" t="s">
        <v>156</v>
      </c>
      <c r="L106" s="146" t="s">
        <v>157</v>
      </c>
      <c r="M106" s="146">
        <v>1</v>
      </c>
      <c r="N106" s="146">
        <v>1</v>
      </c>
      <c r="O106" s="146" t="s">
        <v>81</v>
      </c>
      <c r="P106" s="152"/>
      <c r="Q106" s="153" t="s">
        <v>87</v>
      </c>
      <c r="R106" s="154"/>
      <c r="S106" s="154"/>
      <c r="T106" s="154"/>
      <c r="U106" s="155"/>
      <c r="V106" s="96"/>
    </row>
    <row r="107" spans="1:22" ht="18" customHeight="1"/>
    <row r="108" spans="1:22" ht="18" customHeight="1"/>
  </sheetData>
  <autoFilter ref="A1:W106"/>
  <phoneticPr fontId="2"/>
  <pageMargins left="0.70866141732283472" right="0.70866141732283472" top="0.74803149606299213" bottom="0.74803149606299213" header="0.31496062992125984" footer="0.31496062992125984"/>
  <pageSetup paperSize="9" scale="61" orientation="portrait" r:id="rId1"/>
  <colBreaks count="1" manualBreakCount="1">
    <brk id="16" max="114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R0３【様式３】幼稚園_専門研修（自由応募）</vt:lpstr>
      <vt:lpstr>R3研修事業一覧</vt:lpstr>
      <vt:lpstr>'R0３【様式３】幼稚園_専門研修（自由応募）'!Print_Area</vt:lpstr>
      <vt:lpstr>'R3研修事業一覧'!Print_Area</vt:lpstr>
      <vt:lpstr>'R3研修事業一覧'!Print_Titles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　雅英</dc:creator>
  <cp:lastModifiedBy>oa</cp:lastModifiedBy>
  <cp:lastPrinted>2021-03-22T12:53:32Z</cp:lastPrinted>
  <dcterms:created xsi:type="dcterms:W3CDTF">2011-11-08T04:05:42Z</dcterms:created>
  <dcterms:modified xsi:type="dcterms:W3CDTF">2021-03-22T12:54:04Z</dcterms:modified>
</cp:coreProperties>
</file>